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éas Fricke\Documents\Modellbau\Rapporteur\2022\"/>
    </mc:Choice>
  </mc:AlternateContent>
  <xr:revisionPtr revIDLastSave="0" documentId="13_ncr:1_{64637E39-1A49-4D7F-B66C-69089438B0E1}" xr6:coauthVersionLast="47" xr6:coauthVersionMax="47" xr10:uidLastSave="{00000000-0000-0000-0000-000000000000}"/>
  <bookViews>
    <workbookView xWindow="-110" yWindow="-110" windowWidth="19420" windowHeight="10420" tabRatio="861" xr2:uid="{00000000-000D-0000-FFFF-FFFF00000000}"/>
  </bookViews>
  <sheets>
    <sheet name="Coupe de France 2022" sheetId="10" r:id="rId1"/>
    <sheet name="Qualification CDF2023" sheetId="1" r:id="rId2"/>
    <sheet name="Rodez" sheetId="7" r:id="rId3"/>
    <sheet name="Saint Ferriol" sheetId="8" r:id="rId4"/>
    <sheet name="Sederon" sheetId="3" r:id="rId5"/>
    <sheet name="Brive" sheetId="2" r:id="rId6"/>
    <sheet name="Vosges 1" sheetId="6" r:id="rId7"/>
    <sheet name="TOA" sheetId="5" r:id="rId8"/>
    <sheet name="Tende" sheetId="4" r:id="rId9"/>
    <sheet name="Font d'Urle" sheetId="11" r:id="rId10"/>
    <sheet name="Glandon" sheetId="9" r:id="rId11"/>
    <sheet name="Caussols" sheetId="12" r:id="rId12"/>
    <sheet name="Croix Morand" sheetId="13" r:id="rId13"/>
    <sheet name="Vosges 2" sheetId="14" r:id="rId14"/>
  </sheets>
  <definedNames>
    <definedName name="_xlnm.Print_Area" localSheetId="1">'Qualification CDF2023'!$B$1:$J$51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9" i="10" l="1"/>
  <c r="AB9" i="10"/>
  <c r="AB14" i="10"/>
  <c r="AB15" i="10"/>
  <c r="AB50" i="10"/>
  <c r="AB11" i="10"/>
  <c r="AB10" i="10"/>
  <c r="AB34" i="10"/>
  <c r="AB60" i="10"/>
  <c r="AB61" i="10"/>
  <c r="AB17" i="10"/>
  <c r="AB48" i="10"/>
  <c r="AB62" i="10"/>
  <c r="AB63" i="10"/>
  <c r="AB64" i="10"/>
  <c r="AB13" i="10"/>
  <c r="AB12" i="10"/>
  <c r="AB65" i="10"/>
  <c r="AB38" i="10"/>
  <c r="AB66" i="10"/>
  <c r="AB41" i="10"/>
  <c r="AB39" i="10"/>
  <c r="AB67" i="10"/>
  <c r="AB4" i="10"/>
  <c r="AB16" i="10"/>
  <c r="AB68" i="10"/>
  <c r="AB69" i="10"/>
  <c r="AB23" i="10"/>
  <c r="AB31" i="10"/>
  <c r="AB35" i="10"/>
  <c r="AB30" i="10"/>
  <c r="AB70" i="10"/>
  <c r="AB22" i="10"/>
  <c r="AB18" i="10"/>
  <c r="AB49" i="10"/>
  <c r="AB71" i="10"/>
  <c r="AB19" i="10"/>
  <c r="AB2" i="10"/>
  <c r="AB27" i="10"/>
  <c r="AB72" i="10"/>
  <c r="AB25" i="10"/>
  <c r="AB28" i="10"/>
  <c r="AB5" i="10"/>
  <c r="AB45" i="10"/>
  <c r="AB32" i="10"/>
  <c r="AB73" i="10"/>
  <c r="AB74" i="10"/>
  <c r="AB37" i="10"/>
  <c r="AB75" i="10"/>
  <c r="AB46" i="10"/>
  <c r="AB20" i="10"/>
  <c r="AB76" i="10"/>
  <c r="AB77" i="10"/>
  <c r="AB6" i="10"/>
  <c r="AB78" i="10"/>
  <c r="AB7" i="10"/>
  <c r="AB79" i="10"/>
  <c r="AB42" i="10"/>
  <c r="AB80" i="10"/>
  <c r="AB81" i="10"/>
  <c r="AB24" i="10"/>
  <c r="AB82" i="10"/>
  <c r="AB3" i="10"/>
  <c r="AB83" i="10"/>
  <c r="AB84" i="10"/>
  <c r="AB47" i="10"/>
  <c r="AB85" i="10"/>
  <c r="AB21" i="10"/>
  <c r="AB44" i="10"/>
  <c r="AB86" i="10"/>
  <c r="AB40" i="10"/>
  <c r="AB43" i="10"/>
  <c r="C2" i="6"/>
  <c r="C3" i="6"/>
  <c r="C4" i="6"/>
  <c r="C5" i="6"/>
  <c r="C6" i="6"/>
  <c r="C7" i="6"/>
  <c r="C8" i="6"/>
  <c r="C9" i="6"/>
  <c r="C10" i="6"/>
  <c r="C11" i="6"/>
  <c r="C1" i="6"/>
  <c r="G8" i="10"/>
  <c r="G9" i="10"/>
  <c r="G10" i="10"/>
  <c r="G11" i="10"/>
  <c r="G12" i="10"/>
  <c r="G13" i="10"/>
  <c r="G15" i="10"/>
  <c r="G16" i="10"/>
  <c r="G17" i="10"/>
  <c r="G18" i="10"/>
  <c r="G19" i="10"/>
  <c r="G14" i="10"/>
  <c r="G20" i="10"/>
  <c r="G21" i="10"/>
  <c r="G22" i="10"/>
  <c r="G23" i="10"/>
  <c r="G24" i="10"/>
  <c r="G25" i="10"/>
  <c r="G26" i="10"/>
  <c r="G27" i="10"/>
  <c r="G29" i="10"/>
  <c r="G30" i="10"/>
  <c r="G31" i="10"/>
  <c r="G32" i="10"/>
  <c r="G33" i="10"/>
  <c r="G28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3" i="10"/>
  <c r="G4" i="10"/>
  <c r="G5" i="10"/>
  <c r="G6" i="10"/>
  <c r="G7" i="10"/>
  <c r="G2" i="10"/>
  <c r="W90" i="1"/>
  <c r="C89" i="1"/>
  <c r="C60" i="1"/>
  <c r="C61" i="1"/>
  <c r="AJ3" i="10"/>
  <c r="AJ4" i="10"/>
  <c r="AJ5" i="10"/>
  <c r="AJ6" i="10"/>
  <c r="AJ7" i="10"/>
  <c r="AJ8" i="10"/>
  <c r="AJ9" i="10"/>
  <c r="AJ10" i="10"/>
  <c r="AJ11" i="10"/>
  <c r="AJ12" i="10"/>
  <c r="AJ13" i="10"/>
  <c r="AJ15" i="10"/>
  <c r="AJ16" i="10"/>
  <c r="AJ17" i="10"/>
  <c r="AJ18" i="10"/>
  <c r="AJ19" i="10"/>
  <c r="AJ14" i="10"/>
  <c r="AJ20" i="10"/>
  <c r="AJ21" i="10"/>
  <c r="AJ22" i="10"/>
  <c r="AJ23" i="10"/>
  <c r="AJ24" i="10"/>
  <c r="AJ25" i="10"/>
  <c r="AJ26" i="10"/>
  <c r="AJ27" i="10"/>
  <c r="AJ29" i="10"/>
  <c r="AJ30" i="10"/>
  <c r="AJ31" i="10"/>
  <c r="AJ32" i="10"/>
  <c r="AJ33" i="10"/>
  <c r="AJ28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K3" i="10"/>
  <c r="AK4" i="10"/>
  <c r="AK5" i="10"/>
  <c r="AK6" i="10"/>
  <c r="AK7" i="10"/>
  <c r="AK8" i="10"/>
  <c r="AK9" i="10"/>
  <c r="AK10" i="10"/>
  <c r="AK11" i="10"/>
  <c r="AK12" i="10"/>
  <c r="AK13" i="10"/>
  <c r="AK15" i="10"/>
  <c r="AK16" i="10"/>
  <c r="AK17" i="10"/>
  <c r="AK18" i="10"/>
  <c r="AK19" i="10"/>
  <c r="AK14" i="10"/>
  <c r="AK20" i="10"/>
  <c r="AK21" i="10"/>
  <c r="AK22" i="10"/>
  <c r="AK23" i="10"/>
  <c r="AK24" i="10"/>
  <c r="AK25" i="10"/>
  <c r="AK26" i="10"/>
  <c r="AK27" i="10"/>
  <c r="AK29" i="10"/>
  <c r="AK30" i="10"/>
  <c r="AK31" i="10"/>
  <c r="AK32" i="10"/>
  <c r="AK33" i="10"/>
  <c r="AK28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I8" i="10"/>
  <c r="AI33" i="10"/>
  <c r="AI57" i="10"/>
  <c r="AI26" i="10"/>
  <c r="AI58" i="10"/>
  <c r="AI59" i="10"/>
  <c r="AI29" i="10"/>
  <c r="AI9" i="10"/>
  <c r="AI14" i="10"/>
  <c r="AI15" i="10"/>
  <c r="AI50" i="10"/>
  <c r="AI11" i="10"/>
  <c r="AI10" i="10"/>
  <c r="AI34" i="10"/>
  <c r="AI60" i="10"/>
  <c r="AI61" i="10"/>
  <c r="AI17" i="10"/>
  <c r="AI48" i="10"/>
  <c r="AI62" i="10"/>
  <c r="AI63" i="10"/>
  <c r="AI64" i="10"/>
  <c r="AI13" i="10"/>
  <c r="AI12" i="10"/>
  <c r="AI65" i="10"/>
  <c r="AI38" i="10"/>
  <c r="AI66" i="10"/>
  <c r="AI41" i="10"/>
  <c r="AI67" i="10"/>
  <c r="AI4" i="10"/>
  <c r="AI16" i="10"/>
  <c r="AI68" i="10"/>
  <c r="AI69" i="10"/>
  <c r="AI23" i="10"/>
  <c r="AI31" i="10"/>
  <c r="AI35" i="10"/>
  <c r="AI30" i="10"/>
  <c r="AI70" i="10"/>
  <c r="AI22" i="10"/>
  <c r="AI18" i="10"/>
  <c r="AI49" i="10"/>
  <c r="AI71" i="10"/>
  <c r="AI19" i="10"/>
  <c r="AI2" i="10"/>
  <c r="AI27" i="10"/>
  <c r="AI72" i="10"/>
  <c r="AI25" i="10"/>
  <c r="AI28" i="10"/>
  <c r="AI5" i="10"/>
  <c r="AI45" i="10"/>
  <c r="AI32" i="10"/>
  <c r="AI73" i="10"/>
  <c r="AI74" i="10"/>
  <c r="AI37" i="10"/>
  <c r="AI75" i="10"/>
  <c r="AI46" i="10"/>
  <c r="AI20" i="10"/>
  <c r="AI76" i="10"/>
  <c r="AI77" i="10"/>
  <c r="AI6" i="10"/>
  <c r="AI78" i="10"/>
  <c r="AI7" i="10"/>
  <c r="AI79" i="10"/>
  <c r="AI42" i="10"/>
  <c r="AI80" i="10"/>
  <c r="AI81" i="10"/>
  <c r="AI24" i="10"/>
  <c r="AI82" i="10"/>
  <c r="AI3" i="10"/>
  <c r="AI83" i="10"/>
  <c r="AI84" i="10"/>
  <c r="AI85" i="10"/>
  <c r="AI21" i="10"/>
  <c r="AI44" i="10"/>
  <c r="AI86" i="10"/>
  <c r="AI40" i="10"/>
  <c r="AI43" i="10"/>
  <c r="AI36" i="10"/>
  <c r="AI39" i="10"/>
  <c r="AI47" i="10"/>
  <c r="AH47" i="10"/>
  <c r="AG47" i="10"/>
  <c r="AF47" i="10"/>
  <c r="AE47" i="10"/>
  <c r="AD47" i="10"/>
  <c r="AC47" i="10"/>
  <c r="AA47" i="10"/>
  <c r="Z47" i="10"/>
  <c r="Y47" i="10"/>
  <c r="X47" i="10"/>
  <c r="AH39" i="10"/>
  <c r="AG39" i="10"/>
  <c r="AF39" i="10"/>
  <c r="AE39" i="10"/>
  <c r="AD39" i="10"/>
  <c r="AC39" i="10"/>
  <c r="AA39" i="10"/>
  <c r="Z39" i="10"/>
  <c r="Y39" i="10"/>
  <c r="X39" i="10"/>
  <c r="AH36" i="10"/>
  <c r="AG36" i="10"/>
  <c r="AF36" i="10"/>
  <c r="AE36" i="10"/>
  <c r="AD36" i="10"/>
  <c r="AC36" i="10"/>
  <c r="AB36" i="10"/>
  <c r="AA36" i="10"/>
  <c r="Z36" i="10"/>
  <c r="Y36" i="10"/>
  <c r="X36" i="10"/>
  <c r="C2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1" i="14"/>
  <c r="V90" i="1"/>
  <c r="AH50" i="10"/>
  <c r="AH11" i="10"/>
  <c r="AH10" i="10"/>
  <c r="AH41" i="10"/>
  <c r="AH4" i="10"/>
  <c r="AH30" i="10"/>
  <c r="AH22" i="10"/>
  <c r="AH18" i="10"/>
  <c r="AH7" i="10"/>
  <c r="AA51" i="10"/>
  <c r="D2" i="13"/>
  <c r="D3" i="13"/>
  <c r="D4" i="13"/>
  <c r="D5" i="13"/>
  <c r="D6" i="13"/>
  <c r="D7" i="13"/>
  <c r="D8" i="13"/>
  <c r="D9" i="13"/>
  <c r="D10" i="13"/>
  <c r="D1" i="13"/>
  <c r="AA2" i="10"/>
  <c r="U90" i="1"/>
  <c r="C55" i="1"/>
  <c r="C56" i="1"/>
  <c r="AI51" i="10"/>
  <c r="AI52" i="10"/>
  <c r="AI53" i="10"/>
  <c r="AI54" i="10"/>
  <c r="AI55" i="10"/>
  <c r="AI56" i="10"/>
  <c r="AH51" i="10"/>
  <c r="AH52" i="10"/>
  <c r="AH53" i="10"/>
  <c r="AH54" i="10"/>
  <c r="AH55" i="10"/>
  <c r="AH56" i="10"/>
  <c r="AH8" i="10"/>
  <c r="AH33" i="10"/>
  <c r="AH57" i="10"/>
  <c r="AH26" i="10"/>
  <c r="AH58" i="10"/>
  <c r="AH59" i="10"/>
  <c r="AH29" i="10"/>
  <c r="AH9" i="10"/>
  <c r="AH14" i="10"/>
  <c r="AH15" i="10"/>
  <c r="AH34" i="10"/>
  <c r="AH60" i="10"/>
  <c r="AH61" i="10"/>
  <c r="AH17" i="10"/>
  <c r="AH48" i="10"/>
  <c r="AH62" i="10"/>
  <c r="AH63" i="10"/>
  <c r="AH64" i="10"/>
  <c r="AH13" i="10"/>
  <c r="AH12" i="10"/>
  <c r="AH65" i="10"/>
  <c r="AH38" i="10"/>
  <c r="AH66" i="10"/>
  <c r="AH67" i="10"/>
  <c r="AH16" i="10"/>
  <c r="AH68" i="10"/>
  <c r="AH69" i="10"/>
  <c r="AH23" i="10"/>
  <c r="AH31" i="10"/>
  <c r="AH35" i="10"/>
  <c r="AH70" i="10"/>
  <c r="AH49" i="10"/>
  <c r="AH71" i="10"/>
  <c r="AH19" i="10"/>
  <c r="AH2" i="10"/>
  <c r="AH27" i="10"/>
  <c r="AH72" i="10"/>
  <c r="AH25" i="10"/>
  <c r="AH28" i="10"/>
  <c r="AH5" i="10"/>
  <c r="AH45" i="10"/>
  <c r="AH32" i="10"/>
  <c r="AH73" i="10"/>
  <c r="AH74" i="10"/>
  <c r="AH37" i="10"/>
  <c r="AH75" i="10"/>
  <c r="AH46" i="10"/>
  <c r="AH20" i="10"/>
  <c r="AH76" i="10"/>
  <c r="AH77" i="10"/>
  <c r="AH6" i="10"/>
  <c r="AH78" i="10"/>
  <c r="AH79" i="10"/>
  <c r="AH42" i="10"/>
  <c r="AH80" i="10"/>
  <c r="AH81" i="10"/>
  <c r="AH24" i="10"/>
  <c r="AH82" i="10"/>
  <c r="AH3" i="10"/>
  <c r="AH83" i="10"/>
  <c r="AH84" i="10"/>
  <c r="AH85" i="10"/>
  <c r="AH21" i="10"/>
  <c r="AH44" i="10"/>
  <c r="AH86" i="10"/>
  <c r="AH40" i="10"/>
  <c r="AG52" i="10"/>
  <c r="AG53" i="10"/>
  <c r="AG54" i="10"/>
  <c r="AG55" i="10"/>
  <c r="AG56" i="10"/>
  <c r="AG8" i="10"/>
  <c r="AG33" i="10"/>
  <c r="AG57" i="10"/>
  <c r="AG26" i="10"/>
  <c r="AG58" i="10"/>
  <c r="AG59" i="10"/>
  <c r="AG29" i="10"/>
  <c r="AG9" i="10"/>
  <c r="AG14" i="10"/>
  <c r="AG15" i="10"/>
  <c r="AG50" i="10"/>
  <c r="AG11" i="10"/>
  <c r="AG10" i="10"/>
  <c r="AG34" i="10"/>
  <c r="AG60" i="10"/>
  <c r="AG61" i="10"/>
  <c r="AG17" i="10"/>
  <c r="AG48" i="10"/>
  <c r="AG62" i="10"/>
  <c r="AG63" i="10"/>
  <c r="AG64" i="10"/>
  <c r="AG13" i="10"/>
  <c r="AG12" i="10"/>
  <c r="AG65" i="10"/>
  <c r="AG38" i="10"/>
  <c r="AG66" i="10"/>
  <c r="AG41" i="10"/>
  <c r="AG67" i="10"/>
  <c r="AG4" i="10"/>
  <c r="AG16" i="10"/>
  <c r="AG68" i="10"/>
  <c r="AG69" i="10"/>
  <c r="AG23" i="10"/>
  <c r="AG31" i="10"/>
  <c r="AG35" i="10"/>
  <c r="AG30" i="10"/>
  <c r="AG70" i="10"/>
  <c r="AG22" i="10"/>
  <c r="AG18" i="10"/>
  <c r="AG49" i="10"/>
  <c r="AG71" i="10"/>
  <c r="AG19" i="10"/>
  <c r="AG2" i="10"/>
  <c r="AG27" i="10"/>
  <c r="AG72" i="10"/>
  <c r="AG25" i="10"/>
  <c r="AG28" i="10"/>
  <c r="AG5" i="10"/>
  <c r="AG45" i="10"/>
  <c r="AG32" i="10"/>
  <c r="AG73" i="10"/>
  <c r="AG74" i="10"/>
  <c r="AG37" i="10"/>
  <c r="AG75" i="10"/>
  <c r="AG46" i="10"/>
  <c r="AG20" i="10"/>
  <c r="AG76" i="10"/>
  <c r="AG77" i="10"/>
  <c r="AG6" i="10"/>
  <c r="AG78" i="10"/>
  <c r="AG7" i="10"/>
  <c r="AG79" i="10"/>
  <c r="AG42" i="10"/>
  <c r="AG80" i="10"/>
  <c r="AG81" i="10"/>
  <c r="AG24" i="10"/>
  <c r="AG82" i="10"/>
  <c r="AG3" i="10"/>
  <c r="AG83" i="10"/>
  <c r="AG84" i="10"/>
  <c r="AG85" i="10"/>
  <c r="AG21" i="10"/>
  <c r="AG44" i="10"/>
  <c r="AG86" i="10"/>
  <c r="AG40" i="10"/>
  <c r="AG43" i="10"/>
  <c r="AF82" i="10"/>
  <c r="AF3" i="10"/>
  <c r="AF83" i="10"/>
  <c r="AF84" i="10"/>
  <c r="AF85" i="10"/>
  <c r="AF21" i="10"/>
  <c r="AF44" i="10"/>
  <c r="AF86" i="10"/>
  <c r="AF40" i="10"/>
  <c r="AF43" i="10"/>
  <c r="AF46" i="10"/>
  <c r="AF20" i="10"/>
  <c r="AF76" i="10"/>
  <c r="AF77" i="10"/>
  <c r="AF6" i="10"/>
  <c r="AV6" i="10" s="1"/>
  <c r="AF78" i="10"/>
  <c r="AF7" i="10"/>
  <c r="AF79" i="10"/>
  <c r="AF42" i="10"/>
  <c r="AF80" i="10"/>
  <c r="AF81" i="10"/>
  <c r="AF24" i="10"/>
  <c r="AF72" i="10"/>
  <c r="AF25" i="10"/>
  <c r="AF28" i="10"/>
  <c r="AF5" i="10"/>
  <c r="AF45" i="10"/>
  <c r="AF32" i="10"/>
  <c r="AF73" i="10"/>
  <c r="AF74" i="10"/>
  <c r="AF37" i="10"/>
  <c r="AF75" i="10"/>
  <c r="AF60" i="10"/>
  <c r="AF61" i="10"/>
  <c r="AF17" i="10"/>
  <c r="AF48" i="10"/>
  <c r="AF62" i="10"/>
  <c r="AF63" i="10"/>
  <c r="AF64" i="10"/>
  <c r="AF13" i="10"/>
  <c r="AF12" i="10"/>
  <c r="AF65" i="10"/>
  <c r="AF38" i="10"/>
  <c r="AF66" i="10"/>
  <c r="AF41" i="10"/>
  <c r="AF67" i="10"/>
  <c r="AF4" i="10"/>
  <c r="AF16" i="10"/>
  <c r="AF68" i="10"/>
  <c r="AF69" i="10"/>
  <c r="AF23" i="10"/>
  <c r="AF31" i="10"/>
  <c r="AF35" i="10"/>
  <c r="AF30" i="10"/>
  <c r="AF70" i="10"/>
  <c r="AF22" i="10"/>
  <c r="AF18" i="10"/>
  <c r="AF49" i="10"/>
  <c r="AF71" i="10"/>
  <c r="AF19" i="10"/>
  <c r="AF2" i="10"/>
  <c r="AF27" i="10"/>
  <c r="AF51" i="10"/>
  <c r="AF52" i="10"/>
  <c r="AF53" i="10"/>
  <c r="AF54" i="10"/>
  <c r="AF55" i="10"/>
  <c r="AV55" i="10" s="1"/>
  <c r="AF56" i="10"/>
  <c r="AF8" i="10"/>
  <c r="AF33" i="10"/>
  <c r="AF57" i="10"/>
  <c r="AF26" i="10"/>
  <c r="AF58" i="10"/>
  <c r="AF59" i="10"/>
  <c r="AF29" i="10"/>
  <c r="AF9" i="10"/>
  <c r="AF14" i="10"/>
  <c r="AF15" i="10"/>
  <c r="AF50" i="10"/>
  <c r="AF11" i="10"/>
  <c r="AF10" i="10"/>
  <c r="AD82" i="10"/>
  <c r="AD3" i="10"/>
  <c r="AD83" i="10"/>
  <c r="AD84" i="10"/>
  <c r="AD85" i="10"/>
  <c r="AD21" i="10"/>
  <c r="AD44" i="10"/>
  <c r="AD86" i="10"/>
  <c r="AD40" i="10"/>
  <c r="AD43" i="10"/>
  <c r="AE8" i="10"/>
  <c r="AE33" i="10"/>
  <c r="AE57" i="10"/>
  <c r="AE26" i="10"/>
  <c r="AE58" i="10"/>
  <c r="AE59" i="10"/>
  <c r="AE29" i="10"/>
  <c r="AE9" i="10"/>
  <c r="AE14" i="10"/>
  <c r="AE15" i="10"/>
  <c r="AE50" i="10"/>
  <c r="AE11" i="10"/>
  <c r="AE10" i="10"/>
  <c r="AE34" i="10"/>
  <c r="AE60" i="10"/>
  <c r="AE61" i="10"/>
  <c r="AE17" i="10"/>
  <c r="AE48" i="10"/>
  <c r="AE62" i="10"/>
  <c r="AE63" i="10"/>
  <c r="AE64" i="10"/>
  <c r="AE13" i="10"/>
  <c r="AE12" i="10"/>
  <c r="AE65" i="10"/>
  <c r="AE38" i="10"/>
  <c r="AE66" i="10"/>
  <c r="AE41" i="10"/>
  <c r="AE67" i="10"/>
  <c r="AE4" i="10"/>
  <c r="AE16" i="10"/>
  <c r="AE68" i="10"/>
  <c r="AE69" i="10"/>
  <c r="AE23" i="10"/>
  <c r="AE31" i="10"/>
  <c r="AE35" i="10"/>
  <c r="AE30" i="10"/>
  <c r="AE70" i="10"/>
  <c r="AE22" i="10"/>
  <c r="AE18" i="10"/>
  <c r="AE49" i="10"/>
  <c r="AE71" i="10"/>
  <c r="AE19" i="10"/>
  <c r="AE2" i="10"/>
  <c r="AE27" i="10"/>
  <c r="AE72" i="10"/>
  <c r="AE25" i="10"/>
  <c r="AE28" i="10"/>
  <c r="AE5" i="10"/>
  <c r="AE45" i="10"/>
  <c r="AE32" i="10"/>
  <c r="AE73" i="10"/>
  <c r="AE74" i="10"/>
  <c r="AE37" i="10"/>
  <c r="AE75" i="10"/>
  <c r="AE46" i="10"/>
  <c r="AE20" i="10"/>
  <c r="AE76" i="10"/>
  <c r="AE77" i="10"/>
  <c r="AE6" i="10"/>
  <c r="AE78" i="10"/>
  <c r="AE7" i="10"/>
  <c r="AE79" i="10"/>
  <c r="AE42" i="10"/>
  <c r="AE80" i="10"/>
  <c r="AE81" i="10"/>
  <c r="AE24" i="10"/>
  <c r="AE82" i="10"/>
  <c r="AE3" i="10"/>
  <c r="AE83" i="10"/>
  <c r="AE84" i="10"/>
  <c r="AE85" i="10"/>
  <c r="AE21" i="10"/>
  <c r="AE44" i="10"/>
  <c r="AE86" i="10"/>
  <c r="AE40" i="10"/>
  <c r="AE43" i="10"/>
  <c r="Z82" i="10"/>
  <c r="Z3" i="10"/>
  <c r="Z83" i="10"/>
  <c r="Z84" i="10"/>
  <c r="Z85" i="10"/>
  <c r="Z21" i="10"/>
  <c r="Z44" i="10"/>
  <c r="Z86" i="10"/>
  <c r="Z40" i="10"/>
  <c r="X44" i="10"/>
  <c r="X86" i="10"/>
  <c r="X40" i="10"/>
  <c r="X43" i="10"/>
  <c r="X78" i="10"/>
  <c r="X7" i="10"/>
  <c r="X79" i="10"/>
  <c r="X42" i="10"/>
  <c r="X80" i="10"/>
  <c r="X81" i="10"/>
  <c r="X24" i="10"/>
  <c r="X82" i="10"/>
  <c r="X3" i="10"/>
  <c r="X83" i="10"/>
  <c r="X84" i="10"/>
  <c r="X85" i="10"/>
  <c r="X21" i="10"/>
  <c r="X72" i="10"/>
  <c r="X25" i="10"/>
  <c r="X28" i="10"/>
  <c r="X5" i="10"/>
  <c r="X45" i="10"/>
  <c r="X32" i="10"/>
  <c r="X73" i="10"/>
  <c r="X74" i="10"/>
  <c r="X37" i="10"/>
  <c r="X75" i="10"/>
  <c r="X46" i="10"/>
  <c r="X20" i="10"/>
  <c r="X76" i="10"/>
  <c r="X77" i="10"/>
  <c r="X6" i="10"/>
  <c r="X31" i="10"/>
  <c r="X35" i="10"/>
  <c r="X30" i="10"/>
  <c r="X70" i="10"/>
  <c r="X22" i="10"/>
  <c r="X18" i="10"/>
  <c r="X49" i="10"/>
  <c r="X71" i="10"/>
  <c r="X19" i="10"/>
  <c r="X2" i="10"/>
  <c r="X27" i="10"/>
  <c r="X63" i="10"/>
  <c r="X64" i="10"/>
  <c r="X13" i="10"/>
  <c r="X12" i="10"/>
  <c r="X65" i="10"/>
  <c r="X38" i="10"/>
  <c r="X66" i="10"/>
  <c r="X41" i="10"/>
  <c r="X67" i="10"/>
  <c r="X4" i="10"/>
  <c r="X16" i="10"/>
  <c r="X68" i="10"/>
  <c r="X69" i="10"/>
  <c r="X23" i="10"/>
  <c r="X50" i="10"/>
  <c r="X11" i="10"/>
  <c r="X10" i="10"/>
  <c r="X34" i="10"/>
  <c r="X60" i="10"/>
  <c r="X61" i="10"/>
  <c r="X17" i="10"/>
  <c r="X48" i="10"/>
  <c r="X62" i="10"/>
  <c r="X26" i="10"/>
  <c r="X58" i="10"/>
  <c r="X59" i="10"/>
  <c r="X29" i="10"/>
  <c r="X9" i="10"/>
  <c r="X14" i="10"/>
  <c r="X15" i="10"/>
  <c r="AB52" i="10"/>
  <c r="AB53" i="10"/>
  <c r="AB54" i="10"/>
  <c r="AB55" i="10"/>
  <c r="AB56" i="10"/>
  <c r="AB8" i="10"/>
  <c r="AB33" i="10"/>
  <c r="AB57" i="10"/>
  <c r="AB26" i="10"/>
  <c r="AB58" i="10"/>
  <c r="AB59" i="10"/>
  <c r="AA10" i="10"/>
  <c r="AA34" i="10"/>
  <c r="AA60" i="10"/>
  <c r="AA61" i="10"/>
  <c r="AA17" i="10"/>
  <c r="AA48" i="10"/>
  <c r="AA62" i="10"/>
  <c r="AA63" i="10"/>
  <c r="AA64" i="10"/>
  <c r="AA13" i="10"/>
  <c r="AA12" i="10"/>
  <c r="AA65" i="10"/>
  <c r="AA38" i="10"/>
  <c r="AA66" i="10"/>
  <c r="AA41" i="10"/>
  <c r="AA67" i="10"/>
  <c r="AA4" i="10"/>
  <c r="AA16" i="10"/>
  <c r="AA68" i="10"/>
  <c r="AA69" i="10"/>
  <c r="AA23" i="10"/>
  <c r="AA31" i="10"/>
  <c r="AA35" i="10"/>
  <c r="AA30" i="10"/>
  <c r="AA70" i="10"/>
  <c r="AA22" i="10"/>
  <c r="AA18" i="10"/>
  <c r="AA49" i="10"/>
  <c r="AA71" i="10"/>
  <c r="AA19" i="10"/>
  <c r="AA27" i="10"/>
  <c r="AA72" i="10"/>
  <c r="AA25" i="10"/>
  <c r="AA28" i="10"/>
  <c r="AA5" i="10"/>
  <c r="AA45" i="10"/>
  <c r="AA32" i="10"/>
  <c r="AA73" i="10"/>
  <c r="AA74" i="10"/>
  <c r="AA37" i="10"/>
  <c r="AA75" i="10"/>
  <c r="AA46" i="10"/>
  <c r="AA20" i="10"/>
  <c r="AA76" i="10"/>
  <c r="AA77" i="10"/>
  <c r="AA6" i="10"/>
  <c r="AA78" i="10"/>
  <c r="AA7" i="10"/>
  <c r="AA79" i="10"/>
  <c r="AA42" i="10"/>
  <c r="AA80" i="10"/>
  <c r="AA81" i="10"/>
  <c r="AA24" i="10"/>
  <c r="AA82" i="10"/>
  <c r="AA3" i="10"/>
  <c r="AA83" i="10"/>
  <c r="AA84" i="10"/>
  <c r="AA85" i="10"/>
  <c r="AA21" i="10"/>
  <c r="AA44" i="10"/>
  <c r="AA86" i="10"/>
  <c r="AA40" i="10"/>
  <c r="AA43" i="10"/>
  <c r="AA52" i="10"/>
  <c r="AA53" i="10"/>
  <c r="AA54" i="10"/>
  <c r="AA55" i="10"/>
  <c r="AA56" i="10"/>
  <c r="AA8" i="10"/>
  <c r="AA33" i="10"/>
  <c r="AA57" i="10"/>
  <c r="AA26" i="10"/>
  <c r="AA58" i="10"/>
  <c r="AA59" i="10"/>
  <c r="AA29" i="10"/>
  <c r="AA9" i="10"/>
  <c r="AA14" i="10"/>
  <c r="AA15" i="10"/>
  <c r="AA50" i="10"/>
  <c r="AA11" i="10"/>
  <c r="AC51" i="10"/>
  <c r="AC52" i="10"/>
  <c r="AC53" i="10"/>
  <c r="AC54" i="10"/>
  <c r="AC55" i="10"/>
  <c r="AC56" i="10"/>
  <c r="AC8" i="10"/>
  <c r="AC33" i="10"/>
  <c r="AC57" i="10"/>
  <c r="AC26" i="10"/>
  <c r="AC58" i="10"/>
  <c r="AC59" i="10"/>
  <c r="AC29" i="10"/>
  <c r="AC9" i="10"/>
  <c r="AC14" i="10"/>
  <c r="AC15" i="10"/>
  <c r="AC50" i="10"/>
  <c r="AC11" i="10"/>
  <c r="AC10" i="10"/>
  <c r="AC34" i="10"/>
  <c r="AC60" i="10"/>
  <c r="AC61" i="10"/>
  <c r="AC17" i="10"/>
  <c r="AC48" i="10"/>
  <c r="AC62" i="10"/>
  <c r="AC63" i="10"/>
  <c r="AC64" i="10"/>
  <c r="AC13" i="10"/>
  <c r="AC12" i="10"/>
  <c r="AC65" i="10"/>
  <c r="AC38" i="10"/>
  <c r="AC66" i="10"/>
  <c r="AC41" i="10"/>
  <c r="AC67" i="10"/>
  <c r="AC4" i="10"/>
  <c r="AC16" i="10"/>
  <c r="AC68" i="10"/>
  <c r="AC69" i="10"/>
  <c r="AC23" i="10"/>
  <c r="AC31" i="10"/>
  <c r="AC35" i="10"/>
  <c r="AC30" i="10"/>
  <c r="AC70" i="10"/>
  <c r="AC22" i="10"/>
  <c r="AC18" i="10"/>
  <c r="AC49" i="10"/>
  <c r="AC71" i="10"/>
  <c r="AC19" i="10"/>
  <c r="AC2" i="10"/>
  <c r="AC27" i="10"/>
  <c r="AC72" i="10"/>
  <c r="AC25" i="10"/>
  <c r="AC28" i="10"/>
  <c r="AC5" i="10"/>
  <c r="AC45" i="10"/>
  <c r="AC32" i="10"/>
  <c r="AC73" i="10"/>
  <c r="AC74" i="10"/>
  <c r="AC37" i="10"/>
  <c r="AC75" i="10"/>
  <c r="AC46" i="10"/>
  <c r="AC20" i="10"/>
  <c r="AC76" i="10"/>
  <c r="AC77" i="10"/>
  <c r="AC6" i="10"/>
  <c r="AC78" i="10"/>
  <c r="AC7" i="10"/>
  <c r="AC79" i="10"/>
  <c r="AC42" i="10"/>
  <c r="AC80" i="10"/>
  <c r="AC81" i="10"/>
  <c r="AC24" i="10"/>
  <c r="AC82" i="10"/>
  <c r="AC3" i="10"/>
  <c r="AC83" i="10"/>
  <c r="AC84" i="10"/>
  <c r="AC85" i="10"/>
  <c r="AC21" i="10"/>
  <c r="AC44" i="10"/>
  <c r="AC86" i="10"/>
  <c r="AC40" i="10"/>
  <c r="AC43" i="10"/>
  <c r="Y42" i="10"/>
  <c r="Y80" i="10"/>
  <c r="Y81" i="10"/>
  <c r="Y24" i="10"/>
  <c r="Y82" i="10"/>
  <c r="Y3" i="10"/>
  <c r="Y83" i="10"/>
  <c r="Y84" i="10"/>
  <c r="Y85" i="10"/>
  <c r="Y21" i="10"/>
  <c r="Y44" i="10"/>
  <c r="Y86" i="10"/>
  <c r="Y40" i="10"/>
  <c r="Y25" i="10"/>
  <c r="Y28" i="10"/>
  <c r="Y5" i="10"/>
  <c r="Y45" i="10"/>
  <c r="Y32" i="10"/>
  <c r="Y73" i="10"/>
  <c r="Y74" i="10"/>
  <c r="Y37" i="10"/>
  <c r="Y75" i="10"/>
  <c r="Y46" i="10"/>
  <c r="Y20" i="10"/>
  <c r="Y76" i="10"/>
  <c r="Y77" i="10"/>
  <c r="Y6" i="10"/>
  <c r="Y78" i="10"/>
  <c r="Y7" i="10"/>
  <c r="Y79" i="10"/>
  <c r="Y69" i="10"/>
  <c r="Y23" i="10"/>
  <c r="Y31" i="10"/>
  <c r="Y35" i="10"/>
  <c r="Y30" i="10"/>
  <c r="Y70" i="10"/>
  <c r="Y22" i="10"/>
  <c r="Y18" i="10"/>
  <c r="Y49" i="10"/>
  <c r="Y71" i="10"/>
  <c r="Y19" i="10"/>
  <c r="Y2" i="10"/>
  <c r="Y27" i="10"/>
  <c r="Y72" i="10"/>
  <c r="Y62" i="10"/>
  <c r="Y63" i="10"/>
  <c r="Y64" i="10"/>
  <c r="Y13" i="10"/>
  <c r="Y12" i="10"/>
  <c r="Y65" i="10"/>
  <c r="Y38" i="10"/>
  <c r="Y66" i="10"/>
  <c r="Y41" i="10"/>
  <c r="Y67" i="10"/>
  <c r="Y4" i="10"/>
  <c r="Y16" i="10"/>
  <c r="Y68" i="10"/>
  <c r="Y50" i="10"/>
  <c r="Y11" i="10"/>
  <c r="Y10" i="10"/>
  <c r="Y34" i="10"/>
  <c r="Y60" i="10"/>
  <c r="Y61" i="10"/>
  <c r="Y17" i="10"/>
  <c r="Y48" i="10"/>
  <c r="Y8" i="10"/>
  <c r="Y33" i="10"/>
  <c r="Y57" i="10"/>
  <c r="Y26" i="10"/>
  <c r="Y58" i="10"/>
  <c r="Y59" i="10"/>
  <c r="Y29" i="10"/>
  <c r="Y9" i="10"/>
  <c r="Y14" i="10"/>
  <c r="Y15" i="10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" i="7"/>
  <c r="C2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" i="8"/>
  <c r="C2" i="2"/>
  <c r="C3" i="2"/>
  <c r="C4" i="2"/>
  <c r="C5" i="2"/>
  <c r="C6" i="2"/>
  <c r="C7" i="2"/>
  <c r="C8" i="2"/>
  <c r="C9" i="2"/>
  <c r="C10" i="2"/>
  <c r="C11" i="2"/>
  <c r="C12" i="2"/>
  <c r="C13" i="2"/>
  <c r="C1" i="2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" i="5"/>
  <c r="C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1" i="9"/>
  <c r="AD81" i="10"/>
  <c r="Z81" i="10"/>
  <c r="AD80" i="10"/>
  <c r="Z80" i="10"/>
  <c r="AD79" i="10"/>
  <c r="Z79" i="10"/>
  <c r="AD78" i="10"/>
  <c r="Z78" i="10"/>
  <c r="AD77" i="10"/>
  <c r="Z77" i="10"/>
  <c r="AD73" i="10"/>
  <c r="Z73" i="10"/>
  <c r="AD72" i="10"/>
  <c r="Z72" i="10"/>
  <c r="AD70" i="10"/>
  <c r="Z70" i="10"/>
  <c r="AD30" i="10"/>
  <c r="Z30" i="10"/>
  <c r="AD69" i="10"/>
  <c r="Z69" i="10"/>
  <c r="AD68" i="10"/>
  <c r="Z68" i="10"/>
  <c r="AD67" i="10"/>
  <c r="Z67" i="10"/>
  <c r="AD41" i="10"/>
  <c r="Z41" i="10"/>
  <c r="AD66" i="10"/>
  <c r="Z66" i="10"/>
  <c r="AD65" i="10"/>
  <c r="Z65" i="10"/>
  <c r="AD64" i="10"/>
  <c r="Z64" i="10"/>
  <c r="AD63" i="10"/>
  <c r="Z63" i="10"/>
  <c r="AD62" i="10"/>
  <c r="Z62" i="10"/>
  <c r="AD61" i="10"/>
  <c r="Z61" i="10"/>
  <c r="AD60" i="10"/>
  <c r="Z60" i="10"/>
  <c r="AD50" i="10"/>
  <c r="Z50" i="10"/>
  <c r="AD57" i="10"/>
  <c r="Z57" i="10"/>
  <c r="X57" i="10"/>
  <c r="AE56" i="10"/>
  <c r="AD56" i="10"/>
  <c r="Z56" i="10"/>
  <c r="Y56" i="10"/>
  <c r="X56" i="10"/>
  <c r="AE55" i="10"/>
  <c r="AU55" i="10" s="1"/>
  <c r="AD55" i="10"/>
  <c r="Z55" i="10"/>
  <c r="Y55" i="10"/>
  <c r="X55" i="10"/>
  <c r="AE54" i="10"/>
  <c r="AD54" i="10"/>
  <c r="Z54" i="10"/>
  <c r="Y54" i="10"/>
  <c r="X54" i="10"/>
  <c r="AE53" i="10"/>
  <c r="AD53" i="10"/>
  <c r="Z53" i="10"/>
  <c r="Y53" i="10"/>
  <c r="X53" i="10"/>
  <c r="AE52" i="10"/>
  <c r="AD52" i="10"/>
  <c r="Z52" i="10"/>
  <c r="Y52" i="10"/>
  <c r="X52" i="10"/>
  <c r="AD37" i="10"/>
  <c r="Z37" i="10"/>
  <c r="AH43" i="10"/>
  <c r="Z43" i="10"/>
  <c r="Y43" i="10"/>
  <c r="AD38" i="10"/>
  <c r="Z38" i="10"/>
  <c r="AD76" i="10"/>
  <c r="Z76" i="10"/>
  <c r="AD20" i="10"/>
  <c r="Z20" i="10"/>
  <c r="AD46" i="10"/>
  <c r="Z46" i="10"/>
  <c r="AD75" i="10"/>
  <c r="Z75" i="10"/>
  <c r="AD74" i="10"/>
  <c r="Z74" i="10"/>
  <c r="AD45" i="10"/>
  <c r="Z45" i="10"/>
  <c r="AD28" i="10"/>
  <c r="Z28" i="10"/>
  <c r="AD49" i="10"/>
  <c r="Z49" i="10"/>
  <c r="AD18" i="10"/>
  <c r="Z18" i="10"/>
  <c r="AD22" i="10"/>
  <c r="Z22" i="10"/>
  <c r="AD35" i="10"/>
  <c r="Z35" i="10"/>
  <c r="AD31" i="10"/>
  <c r="Z31" i="10"/>
  <c r="AD4" i="10"/>
  <c r="Z4" i="10"/>
  <c r="AD48" i="10"/>
  <c r="Z48" i="10"/>
  <c r="AD17" i="10"/>
  <c r="Z17" i="10"/>
  <c r="AM29" i="10"/>
  <c r="AU29" i="10" s="1"/>
  <c r="AD29" i="10"/>
  <c r="Z29" i="10"/>
  <c r="AD59" i="10"/>
  <c r="Z59" i="10"/>
  <c r="AD58" i="10"/>
  <c r="Z58" i="10"/>
  <c r="AD26" i="10"/>
  <c r="Z26" i="10"/>
  <c r="AD71" i="10"/>
  <c r="Z71" i="10"/>
  <c r="AG51" i="10"/>
  <c r="AE51" i="10"/>
  <c r="AD51" i="10"/>
  <c r="AB51" i="10"/>
  <c r="Z51" i="10"/>
  <c r="Y51" i="10"/>
  <c r="X51" i="10"/>
  <c r="AD24" i="10"/>
  <c r="Z24" i="10"/>
  <c r="AD32" i="10"/>
  <c r="Z32" i="10"/>
  <c r="AD27" i="10"/>
  <c r="Z27" i="10"/>
  <c r="AD23" i="10"/>
  <c r="Z23" i="10"/>
  <c r="AF34" i="10"/>
  <c r="AD34" i="10"/>
  <c r="Z34" i="10"/>
  <c r="AD42" i="10"/>
  <c r="Z42" i="10"/>
  <c r="AD7" i="10"/>
  <c r="Z7" i="10"/>
  <c r="AD6" i="10"/>
  <c r="Z6" i="10"/>
  <c r="AD10" i="10"/>
  <c r="Z10" i="10"/>
  <c r="AD15" i="10"/>
  <c r="Z15" i="10"/>
  <c r="AD33" i="10"/>
  <c r="Z33" i="10"/>
  <c r="X33" i="10"/>
  <c r="AD8" i="10"/>
  <c r="Z8" i="10"/>
  <c r="X8" i="10"/>
  <c r="AK2" i="10"/>
  <c r="AJ2" i="10"/>
  <c r="AD2" i="10"/>
  <c r="Z2" i="10"/>
  <c r="AD25" i="10"/>
  <c r="Z25" i="10"/>
  <c r="AD19" i="10"/>
  <c r="Z19" i="10"/>
  <c r="AD16" i="10"/>
  <c r="Z16" i="10"/>
  <c r="AD12" i="10"/>
  <c r="Z12" i="10"/>
  <c r="AD13" i="10"/>
  <c r="Z13" i="10"/>
  <c r="AD14" i="10"/>
  <c r="Z14" i="10"/>
  <c r="AD9" i="10"/>
  <c r="Z9" i="10"/>
  <c r="AD5" i="10"/>
  <c r="Z5" i="10"/>
  <c r="AD11" i="10"/>
  <c r="Z11" i="10"/>
  <c r="AM84" i="10" l="1"/>
  <c r="AM83" i="10"/>
  <c r="AM86" i="10"/>
  <c r="AP86" i="10" s="1"/>
  <c r="AM85" i="10"/>
  <c r="AP85" i="10" s="1"/>
  <c r="AM82" i="10"/>
  <c r="AR82" i="10" s="1"/>
  <c r="AN83" i="10"/>
  <c r="AU83" i="10"/>
  <c r="AQ83" i="10"/>
  <c r="AR85" i="10"/>
  <c r="AO85" i="10"/>
  <c r="AN82" i="10"/>
  <c r="AS82" i="10"/>
  <c r="AW82" i="10"/>
  <c r="AO82" i="10"/>
  <c r="AP82" i="10"/>
  <c r="AT82" i="10"/>
  <c r="AQ82" i="10"/>
  <c r="AU82" i="10"/>
  <c r="AO84" i="10"/>
  <c r="AV84" i="10"/>
  <c r="AN84" i="10"/>
  <c r="AR84" i="10"/>
  <c r="AS86" i="10"/>
  <c r="AW86" i="10"/>
  <c r="AQ86" i="10"/>
  <c r="AU86" i="10"/>
  <c r="AV86" i="10"/>
  <c r="AM47" i="10"/>
  <c r="AS47" i="10" s="1"/>
  <c r="AP83" i="10"/>
  <c r="AT84" i="10"/>
  <c r="AP84" i="10"/>
  <c r="AW83" i="10"/>
  <c r="AS83" i="10"/>
  <c r="AO83" i="10"/>
  <c r="AU84" i="10"/>
  <c r="AQ84" i="10"/>
  <c r="AT83" i="10"/>
  <c r="AW84" i="10"/>
  <c r="AS84" i="10"/>
  <c r="AV83" i="10"/>
  <c r="AR83" i="10"/>
  <c r="AM39" i="10"/>
  <c r="AP39" i="10" s="1"/>
  <c r="AW47" i="10"/>
  <c r="AM36" i="10"/>
  <c r="AW36" i="10" s="1"/>
  <c r="AM57" i="10"/>
  <c r="AP57" i="10" s="1"/>
  <c r="AM26" i="10"/>
  <c r="AO26" i="10" s="1"/>
  <c r="AM68" i="10"/>
  <c r="AN68" i="10" s="1"/>
  <c r="AM62" i="10"/>
  <c r="AW62" i="10" s="1"/>
  <c r="AM35" i="10"/>
  <c r="AM28" i="10"/>
  <c r="AS28" i="10" s="1"/>
  <c r="AM7" i="10"/>
  <c r="AT7" i="10" s="1"/>
  <c r="AM33" i="10"/>
  <c r="AN33" i="10" s="1"/>
  <c r="AM55" i="10"/>
  <c r="AO55" i="10" s="1"/>
  <c r="AM51" i="10"/>
  <c r="AS51" i="10" s="1"/>
  <c r="AM53" i="10"/>
  <c r="AN53" i="10" s="1"/>
  <c r="AS29" i="10"/>
  <c r="AN29" i="10"/>
  <c r="AV29" i="10"/>
  <c r="AM77" i="10"/>
  <c r="AN77" i="10" s="1"/>
  <c r="AM79" i="10"/>
  <c r="AU79" i="10" s="1"/>
  <c r="AM23" i="10"/>
  <c r="AQ23" i="10" s="1"/>
  <c r="AM44" i="10"/>
  <c r="AP44" i="10" s="1"/>
  <c r="AO29" i="10"/>
  <c r="AW29" i="10"/>
  <c r="AM64" i="10"/>
  <c r="AT64" i="10" s="1"/>
  <c r="AM30" i="10"/>
  <c r="AV30" i="10" s="1"/>
  <c r="AM72" i="10"/>
  <c r="AS72" i="10" s="1"/>
  <c r="AM9" i="10"/>
  <c r="AP9" i="10" s="1"/>
  <c r="AM16" i="10"/>
  <c r="AT16" i="10" s="1"/>
  <c r="AM2" i="10"/>
  <c r="AW2" i="10" s="1"/>
  <c r="AM10" i="10"/>
  <c r="AU10" i="10" s="1"/>
  <c r="AR29" i="10"/>
  <c r="AM81" i="10"/>
  <c r="AW81" i="10" s="1"/>
  <c r="AM3" i="10"/>
  <c r="AW3" i="10" s="1"/>
  <c r="AM21" i="10"/>
  <c r="AT21" i="10" s="1"/>
  <c r="AM15" i="10"/>
  <c r="AU15" i="10" s="1"/>
  <c r="AM34" i="10"/>
  <c r="AU34" i="10" s="1"/>
  <c r="AM5" i="10"/>
  <c r="AP5" i="10" s="1"/>
  <c r="AM25" i="10"/>
  <c r="AQ25" i="10" s="1"/>
  <c r="AM42" i="10"/>
  <c r="AR42" i="10" s="1"/>
  <c r="AM32" i="10"/>
  <c r="AP32" i="10" s="1"/>
  <c r="AM75" i="10"/>
  <c r="AO75" i="10" s="1"/>
  <c r="AM76" i="10"/>
  <c r="AT76" i="10" s="1"/>
  <c r="AM52" i="10"/>
  <c r="AW52" i="10" s="1"/>
  <c r="AM60" i="10"/>
  <c r="AT60" i="10" s="1"/>
  <c r="AM41" i="10"/>
  <c r="AN41" i="10" s="1"/>
  <c r="AM12" i="10"/>
  <c r="AU12" i="10" s="1"/>
  <c r="AM24" i="10"/>
  <c r="AO24" i="10" s="1"/>
  <c r="AM4" i="10"/>
  <c r="AQ4" i="10" s="1"/>
  <c r="AM18" i="10"/>
  <c r="AQ18" i="10" s="1"/>
  <c r="AM74" i="10"/>
  <c r="AS74" i="10" s="1"/>
  <c r="AM38" i="10"/>
  <c r="AT38" i="10" s="1"/>
  <c r="AM54" i="10"/>
  <c r="AV54" i="10" s="1"/>
  <c r="AM13" i="10"/>
  <c r="AT13" i="10" s="1"/>
  <c r="AM11" i="10"/>
  <c r="AU11" i="10" s="1"/>
  <c r="AM14" i="10"/>
  <c r="AT14" i="10" s="1"/>
  <c r="AM19" i="10"/>
  <c r="AP19" i="10" s="1"/>
  <c r="AM8" i="10"/>
  <c r="AU8" i="10" s="1"/>
  <c r="AM6" i="10"/>
  <c r="AQ6" i="10" s="1"/>
  <c r="AM27" i="10"/>
  <c r="AT27" i="10" s="1"/>
  <c r="AM58" i="10"/>
  <c r="AU58" i="10" s="1"/>
  <c r="AM17" i="10"/>
  <c r="AV17" i="10" s="1"/>
  <c r="AM37" i="10"/>
  <c r="AO37" i="10" s="1"/>
  <c r="AM65" i="10"/>
  <c r="AS65" i="10" s="1"/>
  <c r="AM59" i="10"/>
  <c r="AM71" i="10"/>
  <c r="AM48" i="10"/>
  <c r="AM31" i="10"/>
  <c r="AM22" i="10"/>
  <c r="AM49" i="10"/>
  <c r="AM45" i="10"/>
  <c r="AP29" i="10"/>
  <c r="AT29" i="10"/>
  <c r="AM46" i="10"/>
  <c r="AM40" i="10"/>
  <c r="AQ29" i="10"/>
  <c r="AM20" i="10"/>
  <c r="AM43" i="10"/>
  <c r="AM56" i="10"/>
  <c r="AM61" i="10"/>
  <c r="AM66" i="10"/>
  <c r="AM69" i="10"/>
  <c r="AM73" i="10"/>
  <c r="AM80" i="10"/>
  <c r="AM50" i="10"/>
  <c r="AM63" i="10"/>
  <c r="AM67" i="10"/>
  <c r="AM70" i="10"/>
  <c r="AM78" i="10"/>
  <c r="AV85" i="10" l="1"/>
  <c r="AT85" i="10"/>
  <c r="AR86" i="10"/>
  <c r="AT86" i="10"/>
  <c r="AO86" i="10"/>
  <c r="AN85" i="10"/>
  <c r="AQ85" i="10"/>
  <c r="AS85" i="10"/>
  <c r="F85" i="10" s="1"/>
  <c r="AN86" i="10"/>
  <c r="AU85" i="10"/>
  <c r="AW85" i="10"/>
  <c r="AV82" i="10"/>
  <c r="AQ47" i="10"/>
  <c r="AS39" i="10"/>
  <c r="AN39" i="10"/>
  <c r="F82" i="10"/>
  <c r="AR39" i="10"/>
  <c r="AR47" i="10"/>
  <c r="AT39" i="10"/>
  <c r="AO39" i="10"/>
  <c r="F84" i="10"/>
  <c r="AU47" i="10"/>
  <c r="AV47" i="10"/>
  <c r="F86" i="10"/>
  <c r="AU36" i="10"/>
  <c r="AQ39" i="10"/>
  <c r="AV39" i="10"/>
  <c r="AW39" i="10"/>
  <c r="AP47" i="10"/>
  <c r="AO47" i="10"/>
  <c r="F83" i="10"/>
  <c r="AO36" i="10"/>
  <c r="AU39" i="10"/>
  <c r="AT47" i="10"/>
  <c r="AN47" i="10"/>
  <c r="AT36" i="10"/>
  <c r="AS36" i="10"/>
  <c r="AN36" i="10"/>
  <c r="AR36" i="10"/>
  <c r="AQ36" i="10"/>
  <c r="AP36" i="10"/>
  <c r="AV36" i="10"/>
  <c r="AR68" i="10"/>
  <c r="AV68" i="10"/>
  <c r="AS68" i="10"/>
  <c r="AO68" i="10"/>
  <c r="AP68" i="10"/>
  <c r="AU62" i="10"/>
  <c r="AQ68" i="10"/>
  <c r="AU3" i="10"/>
  <c r="AW79" i="10"/>
  <c r="AT68" i="10"/>
  <c r="AU68" i="10"/>
  <c r="AR79" i="10"/>
  <c r="AS79" i="10"/>
  <c r="AR62" i="10"/>
  <c r="AU18" i="10"/>
  <c r="AR44" i="10"/>
  <c r="AV44" i="10"/>
  <c r="AO62" i="10"/>
  <c r="AV62" i="10"/>
  <c r="AQ76" i="10"/>
  <c r="AW68" i="10"/>
  <c r="AP62" i="10"/>
  <c r="AN62" i="10"/>
  <c r="AS62" i="10"/>
  <c r="AT62" i="10"/>
  <c r="AQ62" i="10"/>
  <c r="AS41" i="10"/>
  <c r="AR41" i="10"/>
  <c r="AO44" i="10"/>
  <c r="AT44" i="10"/>
  <c r="AT72" i="10"/>
  <c r="AQ77" i="10"/>
  <c r="AU30" i="10"/>
  <c r="AV72" i="10"/>
  <c r="AN32" i="10"/>
  <c r="AV77" i="10"/>
  <c r="AQ72" i="10"/>
  <c r="AW38" i="10"/>
  <c r="AO32" i="10"/>
  <c r="AT24" i="10"/>
  <c r="AU35" i="10"/>
  <c r="AQ35" i="10"/>
  <c r="AO28" i="10"/>
  <c r="AS44" i="10"/>
  <c r="AP79" i="10"/>
  <c r="AN79" i="10"/>
  <c r="AN76" i="10"/>
  <c r="AN37" i="10"/>
  <c r="AO19" i="10"/>
  <c r="AQ44" i="10"/>
  <c r="AW44" i="10"/>
  <c r="AN44" i="10"/>
  <c r="AU44" i="10"/>
  <c r="AS60" i="10"/>
  <c r="AT79" i="10"/>
  <c r="AQ79" i="10"/>
  <c r="AV79" i="10"/>
  <c r="AO76" i="10"/>
  <c r="AS38" i="10"/>
  <c r="AO79" i="10"/>
  <c r="AR64" i="10"/>
  <c r="AU17" i="10"/>
  <c r="AQ27" i="10"/>
  <c r="AT81" i="10"/>
  <c r="AN81" i="10"/>
  <c r="AS81" i="10"/>
  <c r="AR81" i="10"/>
  <c r="AR6" i="10"/>
  <c r="AT74" i="10"/>
  <c r="AQ28" i="10"/>
  <c r="AW6" i="10"/>
  <c r="AV75" i="10"/>
  <c r="AT32" i="10"/>
  <c r="AN28" i="10"/>
  <c r="AV74" i="10"/>
  <c r="AW75" i="10"/>
  <c r="AR27" i="10"/>
  <c r="AW18" i="10"/>
  <c r="AV27" i="10"/>
  <c r="AS23" i="10"/>
  <c r="AW27" i="10"/>
  <c r="AV19" i="10"/>
  <c r="AP64" i="10"/>
  <c r="AS64" i="10"/>
  <c r="AN64" i="10"/>
  <c r="AO4" i="10"/>
  <c r="AN60" i="10"/>
  <c r="AS17" i="10"/>
  <c r="AW17" i="10"/>
  <c r="AP60" i="10"/>
  <c r="AN17" i="10"/>
  <c r="AQ17" i="10"/>
  <c r="AN10" i="10"/>
  <c r="AQ24" i="10"/>
  <c r="AN23" i="10"/>
  <c r="AP23" i="10"/>
  <c r="AR23" i="10"/>
  <c r="AT23" i="10"/>
  <c r="AO23" i="10"/>
  <c r="AU27" i="10"/>
  <c r="AO27" i="10"/>
  <c r="AP27" i="10"/>
  <c r="AT19" i="10"/>
  <c r="AP42" i="10"/>
  <c r="AV16" i="10"/>
  <c r="AT41" i="10"/>
  <c r="AN30" i="10"/>
  <c r="AQ41" i="10"/>
  <c r="AV41" i="10"/>
  <c r="AQ65" i="10"/>
  <c r="AR18" i="10"/>
  <c r="AN18" i="10"/>
  <c r="AV18" i="10"/>
  <c r="AP18" i="10"/>
  <c r="AQ81" i="10"/>
  <c r="AV81" i="10"/>
  <c r="AS30" i="10"/>
  <c r="AR30" i="10"/>
  <c r="AU41" i="10"/>
  <c r="AO64" i="10"/>
  <c r="AQ64" i="10"/>
  <c r="AV64" i="10"/>
  <c r="AR17" i="10"/>
  <c r="AO18" i="10"/>
  <c r="AT18" i="10"/>
  <c r="AP17" i="10"/>
  <c r="AT30" i="10"/>
  <c r="AU81" i="10"/>
  <c r="AQ30" i="10"/>
  <c r="AW64" i="10"/>
  <c r="AU64" i="10"/>
  <c r="AS18" i="10"/>
  <c r="AO17" i="10"/>
  <c r="AT17" i="10"/>
  <c r="AN27" i="10"/>
  <c r="AS27" i="10"/>
  <c r="AU19" i="10"/>
  <c r="AU16" i="10"/>
  <c r="AV23" i="10"/>
  <c r="AW23" i="10"/>
  <c r="AU23" i="10"/>
  <c r="AN24" i="10"/>
  <c r="AO35" i="10"/>
  <c r="AV32" i="10"/>
  <c r="AW32" i="10"/>
  <c r="AR32" i="10"/>
  <c r="AS32" i="10"/>
  <c r="AU32" i="10"/>
  <c r="AQ32" i="10"/>
  <c r="AO7" i="10"/>
  <c r="AR25" i="10"/>
  <c r="AW25" i="10"/>
  <c r="AV13" i="10"/>
  <c r="AU13" i="10"/>
  <c r="AN5" i="10"/>
  <c r="AW5" i="10"/>
  <c r="AW16" i="10"/>
  <c r="AQ16" i="10"/>
  <c r="AP3" i="10"/>
  <c r="AP54" i="10"/>
  <c r="AR3" i="10"/>
  <c r="AT3" i="10"/>
  <c r="AQ3" i="10"/>
  <c r="AO3" i="10"/>
  <c r="AR5" i="10"/>
  <c r="AU5" i="10"/>
  <c r="AV5" i="10"/>
  <c r="AT5" i="10"/>
  <c r="AS5" i="10"/>
  <c r="AN19" i="10"/>
  <c r="AS19" i="10"/>
  <c r="AR19" i="10"/>
  <c r="AW19" i="10"/>
  <c r="AN16" i="10"/>
  <c r="AO16" i="10"/>
  <c r="AP16" i="10"/>
  <c r="AR16" i="10"/>
  <c r="AS16" i="10"/>
  <c r="AO2" i="10"/>
  <c r="AQ2" i="10"/>
  <c r="AN2" i="10"/>
  <c r="AU2" i="10"/>
  <c r="AV2" i="10"/>
  <c r="AT2" i="10"/>
  <c r="AT52" i="10"/>
  <c r="AU52" i="10"/>
  <c r="AR55" i="10"/>
  <c r="AW55" i="10"/>
  <c r="AP55" i="10"/>
  <c r="AT55" i="10"/>
  <c r="AO8" i="10"/>
  <c r="AQ12" i="10"/>
  <c r="AS12" i="10"/>
  <c r="AQ5" i="10"/>
  <c r="AO5" i="10"/>
  <c r="AN3" i="10"/>
  <c r="AS3" i="10"/>
  <c r="AP51" i="10"/>
  <c r="AO54" i="10"/>
  <c r="AO10" i="10"/>
  <c r="AP10" i="10"/>
  <c r="AU21" i="10"/>
  <c r="AT8" i="10"/>
  <c r="AQ19" i="10"/>
  <c r="AS15" i="10"/>
  <c r="AV3" i="10"/>
  <c r="AP2" i="10"/>
  <c r="AO14" i="10"/>
  <c r="AW54" i="10"/>
  <c r="AU54" i="10"/>
  <c r="AQ54" i="10"/>
  <c r="AP15" i="10"/>
  <c r="AR54" i="10"/>
  <c r="AR2" i="10"/>
  <c r="AS2" i="10"/>
  <c r="AT57" i="10"/>
  <c r="AR26" i="10"/>
  <c r="AS9" i="10"/>
  <c r="AP58" i="10"/>
  <c r="AQ33" i="10"/>
  <c r="AT9" i="10"/>
  <c r="AO58" i="10"/>
  <c r="AN9" i="10"/>
  <c r="AU26" i="10"/>
  <c r="AO33" i="10"/>
  <c r="AR9" i="10"/>
  <c r="AW9" i="10"/>
  <c r="AV9" i="10"/>
  <c r="AU9" i="10"/>
  <c r="AR51" i="10"/>
  <c r="AQ9" i="10"/>
  <c r="AO9" i="10"/>
  <c r="AP30" i="10"/>
  <c r="AO30" i="10"/>
  <c r="AW30" i="10"/>
  <c r="AU77" i="10"/>
  <c r="AU57" i="10"/>
  <c r="AO57" i="10"/>
  <c r="AU72" i="10"/>
  <c r="AR74" i="10"/>
  <c r="AS35" i="10"/>
  <c r="AV51" i="10"/>
  <c r="AT51" i="10"/>
  <c r="AQ8" i="10"/>
  <c r="AR75" i="10"/>
  <c r="AP25" i="10"/>
  <c r="AP13" i="10"/>
  <c r="AS10" i="10"/>
  <c r="AW12" i="10"/>
  <c r="AR57" i="10"/>
  <c r="AW72" i="10"/>
  <c r="AN72" i="10"/>
  <c r="AW65" i="10"/>
  <c r="AR65" i="10"/>
  <c r="AR35" i="10"/>
  <c r="AP74" i="10"/>
  <c r="AO74" i="10"/>
  <c r="AP35" i="10"/>
  <c r="AQ51" i="10"/>
  <c r="AO51" i="10"/>
  <c r="AN8" i="10"/>
  <c r="AW8" i="10"/>
  <c r="AN75" i="10"/>
  <c r="AU75" i="10"/>
  <c r="AO25" i="10"/>
  <c r="AT25" i="10"/>
  <c r="AO13" i="10"/>
  <c r="AV10" i="10"/>
  <c r="AW10" i="10"/>
  <c r="AR21" i="10"/>
  <c r="AW21" i="10"/>
  <c r="AR12" i="10"/>
  <c r="AP12" i="10"/>
  <c r="AP81" i="10"/>
  <c r="AO81" i="10"/>
  <c r="AP77" i="10"/>
  <c r="AO77" i="10"/>
  <c r="AW77" i="10"/>
  <c r="AO72" i="10"/>
  <c r="AT65" i="10"/>
  <c r="AN65" i="10"/>
  <c r="AS8" i="10"/>
  <c r="AQ75" i="10"/>
  <c r="AV25" i="10"/>
  <c r="AQ13" i="10"/>
  <c r="AR10" i="10"/>
  <c r="AT10" i="10"/>
  <c r="AQ21" i="10"/>
  <c r="AS21" i="10"/>
  <c r="AN12" i="10"/>
  <c r="AT77" i="10"/>
  <c r="AS57" i="10"/>
  <c r="AS77" i="10"/>
  <c r="AR77" i="10"/>
  <c r="AP72" i="10"/>
  <c r="AR72" i="10"/>
  <c r="AP65" i="10"/>
  <c r="AV65" i="10"/>
  <c r="AN35" i="10"/>
  <c r="AU74" i="10"/>
  <c r="AW74" i="10"/>
  <c r="AV35" i="10"/>
  <c r="AT35" i="10"/>
  <c r="AU51" i="10"/>
  <c r="AW51" i="10"/>
  <c r="AR8" i="10"/>
  <c r="AP8" i="10"/>
  <c r="AT75" i="10"/>
  <c r="AS75" i="10"/>
  <c r="AN25" i="10"/>
  <c r="AS25" i="10"/>
  <c r="AN13" i="10"/>
  <c r="AW13" i="10"/>
  <c r="AQ10" i="10"/>
  <c r="AV21" i="10"/>
  <c r="AP21" i="10"/>
  <c r="AO12" i="10"/>
  <c r="AT12" i="10"/>
  <c r="AN11" i="10"/>
  <c r="AO11" i="10"/>
  <c r="AW11" i="10"/>
  <c r="AT37" i="10"/>
  <c r="AU37" i="10"/>
  <c r="AV37" i="10"/>
  <c r="AU14" i="10"/>
  <c r="AV14" i="10"/>
  <c r="AU4" i="10"/>
  <c r="AW4" i="10"/>
  <c r="AN4" i="10"/>
  <c r="AS52" i="10"/>
  <c r="AN52" i="10"/>
  <c r="AP52" i="10"/>
  <c r="AQ42" i="10"/>
  <c r="AV42" i="10"/>
  <c r="AT34" i="10"/>
  <c r="AS34" i="10"/>
  <c r="AR34" i="10"/>
  <c r="AP34" i="10"/>
  <c r="AO34" i="10"/>
  <c r="AN34" i="10"/>
  <c r="AT53" i="10"/>
  <c r="AP53" i="10"/>
  <c r="AW53" i="10"/>
  <c r="AR53" i="10"/>
  <c r="AV53" i="10"/>
  <c r="AP37" i="10"/>
  <c r="AT58" i="10"/>
  <c r="AS14" i="10"/>
  <c r="AW7" i="10"/>
  <c r="AR7" i="10"/>
  <c r="AS37" i="10"/>
  <c r="AQ7" i="10"/>
  <c r="AS7" i="10"/>
  <c r="AQ14" i="10"/>
  <c r="AT42" i="10"/>
  <c r="AV34" i="10"/>
  <c r="AU28" i="10"/>
  <c r="AW28" i="10"/>
  <c r="AV28" i="10"/>
  <c r="AR28" i="10"/>
  <c r="AT6" i="10"/>
  <c r="AS6" i="10"/>
  <c r="AN6" i="10"/>
  <c r="AR38" i="10"/>
  <c r="AU38" i="10"/>
  <c r="AN38" i="10"/>
  <c r="AQ60" i="10"/>
  <c r="AO60" i="10"/>
  <c r="AR60" i="10"/>
  <c r="AU76" i="10"/>
  <c r="AV76" i="10"/>
  <c r="AQ15" i="10"/>
  <c r="AV15" i="10"/>
  <c r="AW15" i="10"/>
  <c r="AR15" i="10"/>
  <c r="AO53" i="10"/>
  <c r="AU60" i="10"/>
  <c r="AQ38" i="10"/>
  <c r="AP76" i="10"/>
  <c r="AR37" i="10"/>
  <c r="AP4" i="10"/>
  <c r="AN7" i="10"/>
  <c r="AU7" i="10"/>
  <c r="AU6" i="10"/>
  <c r="AP6" i="10"/>
  <c r="AN14" i="10"/>
  <c r="AW14" i="10"/>
  <c r="AQ11" i="10"/>
  <c r="AU42" i="10"/>
  <c r="AN15" i="10"/>
  <c r="AT15" i="10"/>
  <c r="AQ58" i="10"/>
  <c r="AN58" i="10"/>
  <c r="AW58" i="10"/>
  <c r="AR52" i="10"/>
  <c r="AR4" i="10"/>
  <c r="AV58" i="10"/>
  <c r="AS4" i="10"/>
  <c r="AS58" i="10"/>
  <c r="AO42" i="10"/>
  <c r="AW26" i="10"/>
  <c r="AS26" i="10"/>
  <c r="AT26" i="10"/>
  <c r="AT11" i="10"/>
  <c r="AS11" i="10"/>
  <c r="AR11" i="10"/>
  <c r="AW24" i="10"/>
  <c r="AV24" i="10"/>
  <c r="AS24" i="10"/>
  <c r="AR24" i="10"/>
  <c r="AT33" i="10"/>
  <c r="AS33" i="10"/>
  <c r="AR33" i="10"/>
  <c r="AP33" i="10"/>
  <c r="AQ53" i="10"/>
  <c r="AP38" i="10"/>
  <c r="AV60" i="10"/>
  <c r="AV52" i="10"/>
  <c r="AP26" i="10"/>
  <c r="AS76" i="10"/>
  <c r="AW37" i="10"/>
  <c r="AV26" i="10"/>
  <c r="AP28" i="10"/>
  <c r="AS42" i="10"/>
  <c r="AW33" i="10"/>
  <c r="AQ34" i="10"/>
  <c r="AU53" i="10"/>
  <c r="AS53" i="10"/>
  <c r="AV38" i="10"/>
  <c r="AW60" i="10"/>
  <c r="AQ52" i="10"/>
  <c r="AO52" i="10"/>
  <c r="AO38" i="10"/>
  <c r="AQ26" i="10"/>
  <c r="AR76" i="10"/>
  <c r="AW76" i="10"/>
  <c r="AQ37" i="10"/>
  <c r="AV4" i="10"/>
  <c r="AT4" i="10"/>
  <c r="AN26" i="10"/>
  <c r="AT28" i="10"/>
  <c r="AR58" i="10"/>
  <c r="AV7" i="10"/>
  <c r="AP7" i="10"/>
  <c r="AO6" i="10"/>
  <c r="AR14" i="10"/>
  <c r="AP14" i="10"/>
  <c r="AV11" i="10"/>
  <c r="AP11" i="10"/>
  <c r="AN42" i="10"/>
  <c r="AW42" i="10"/>
  <c r="AV33" i="10"/>
  <c r="AU33" i="10"/>
  <c r="AU24" i="10"/>
  <c r="AP24" i="10"/>
  <c r="AW34" i="10"/>
  <c r="AO15" i="10"/>
  <c r="AW57" i="10"/>
  <c r="AV57" i="10"/>
  <c r="AN57" i="10"/>
  <c r="AQ57" i="10"/>
  <c r="AO65" i="10"/>
  <c r="AU65" i="10"/>
  <c r="F29" i="10"/>
  <c r="AN74" i="10"/>
  <c r="AQ74" i="10"/>
  <c r="AW35" i="10"/>
  <c r="AN51" i="10"/>
  <c r="AV8" i="10"/>
  <c r="AP75" i="10"/>
  <c r="AU25" i="10"/>
  <c r="AR13" i="10"/>
  <c r="AS13" i="10"/>
  <c r="AN21" i="10"/>
  <c r="AO21" i="10"/>
  <c r="AV12" i="10"/>
  <c r="AT54" i="10"/>
  <c r="AN54" i="10"/>
  <c r="AS54" i="10"/>
  <c r="AP41" i="10"/>
  <c r="AW41" i="10"/>
  <c r="AO41" i="10"/>
  <c r="AQ55" i="10"/>
  <c r="AS55" i="10"/>
  <c r="AN55" i="10"/>
  <c r="AV80" i="10"/>
  <c r="AR80" i="10"/>
  <c r="AN80" i="10"/>
  <c r="AU80" i="10"/>
  <c r="AQ80" i="10"/>
  <c r="AW80" i="10"/>
  <c r="AO80" i="10"/>
  <c r="AT80" i="10"/>
  <c r="AS80" i="10"/>
  <c r="AP80" i="10"/>
  <c r="AU45" i="10"/>
  <c r="AQ45" i="10"/>
  <c r="AT45" i="10"/>
  <c r="AP45" i="10"/>
  <c r="AW45" i="10"/>
  <c r="AS45" i="10"/>
  <c r="AO45" i="10"/>
  <c r="AV45" i="10"/>
  <c r="AN45" i="10"/>
  <c r="AR45" i="10"/>
  <c r="AU63" i="10"/>
  <c r="AQ63" i="10"/>
  <c r="AT63" i="10"/>
  <c r="AP63" i="10"/>
  <c r="AR63" i="10"/>
  <c r="AW63" i="10"/>
  <c r="AO63" i="10"/>
  <c r="AV63" i="10"/>
  <c r="AN63" i="10"/>
  <c r="AS63" i="10"/>
  <c r="AV73" i="10"/>
  <c r="AR73" i="10"/>
  <c r="AN73" i="10"/>
  <c r="AU73" i="10"/>
  <c r="AQ73" i="10"/>
  <c r="AW73" i="10"/>
  <c r="AO73" i="10"/>
  <c r="AT73" i="10"/>
  <c r="AS73" i="10"/>
  <c r="AP73" i="10"/>
  <c r="AU56" i="10"/>
  <c r="AQ56" i="10"/>
  <c r="AT56" i="10"/>
  <c r="AP56" i="10"/>
  <c r="AV56" i="10"/>
  <c r="AN56" i="10"/>
  <c r="AS56" i="10"/>
  <c r="AR56" i="10"/>
  <c r="AW56" i="10"/>
  <c r="AO56" i="10"/>
  <c r="AW40" i="10"/>
  <c r="AS40" i="10"/>
  <c r="AO40" i="10"/>
  <c r="AU40" i="10"/>
  <c r="AQ40" i="10"/>
  <c r="AV40" i="10"/>
  <c r="AN40" i="10"/>
  <c r="AT40" i="10"/>
  <c r="AR40" i="10"/>
  <c r="AP40" i="10"/>
  <c r="AW46" i="10"/>
  <c r="AS46" i="10"/>
  <c r="AO46" i="10"/>
  <c r="AU46" i="10"/>
  <c r="AQ46" i="10"/>
  <c r="AV46" i="10"/>
  <c r="AN46" i="10"/>
  <c r="AT46" i="10"/>
  <c r="AR46" i="10"/>
  <c r="AP46" i="10"/>
  <c r="AV70" i="10"/>
  <c r="AR70" i="10"/>
  <c r="AN70" i="10"/>
  <c r="AU70" i="10"/>
  <c r="AQ70" i="10"/>
  <c r="AS70" i="10"/>
  <c r="AP70" i="10"/>
  <c r="AW70" i="10"/>
  <c r="AO70" i="10"/>
  <c r="AT70" i="10"/>
  <c r="AU22" i="10"/>
  <c r="AQ22" i="10"/>
  <c r="AT22" i="10"/>
  <c r="AP22" i="10"/>
  <c r="AW22" i="10"/>
  <c r="AS22" i="10"/>
  <c r="AO22" i="10"/>
  <c r="AV22" i="10"/>
  <c r="AR22" i="10"/>
  <c r="AN22" i="10"/>
  <c r="AV78" i="10"/>
  <c r="AR78" i="10"/>
  <c r="AN78" i="10"/>
  <c r="AU78" i="10"/>
  <c r="AQ78" i="10"/>
  <c r="AS78" i="10"/>
  <c r="AP78" i="10"/>
  <c r="AW78" i="10"/>
  <c r="AO78" i="10"/>
  <c r="AT78" i="10"/>
  <c r="AV67" i="10"/>
  <c r="AR67" i="10"/>
  <c r="AN67" i="10"/>
  <c r="AU67" i="10"/>
  <c r="AQ67" i="10"/>
  <c r="AS67" i="10"/>
  <c r="AP67" i="10"/>
  <c r="AW67" i="10"/>
  <c r="AO67" i="10"/>
  <c r="AT67" i="10"/>
  <c r="AV69" i="10"/>
  <c r="AR69" i="10"/>
  <c r="AN69" i="10"/>
  <c r="AU69" i="10"/>
  <c r="AQ69" i="10"/>
  <c r="AW69" i="10"/>
  <c r="AO69" i="10"/>
  <c r="AT69" i="10"/>
  <c r="AS69" i="10"/>
  <c r="AP69" i="10"/>
  <c r="AU61" i="10"/>
  <c r="AQ61" i="10"/>
  <c r="AT61" i="10"/>
  <c r="AP61" i="10"/>
  <c r="AV61" i="10"/>
  <c r="AN61" i="10"/>
  <c r="AS61" i="10"/>
  <c r="AR61" i="10"/>
  <c r="AO61" i="10"/>
  <c r="AW61" i="10"/>
  <c r="AW20" i="10"/>
  <c r="AS20" i="10"/>
  <c r="AO20" i="10"/>
  <c r="AU20" i="10"/>
  <c r="AQ20" i="10"/>
  <c r="AT20" i="10"/>
  <c r="AR20" i="10"/>
  <c r="AP20" i="10"/>
  <c r="AV20" i="10"/>
  <c r="AN20" i="10"/>
  <c r="AU49" i="10"/>
  <c r="AQ49" i="10"/>
  <c r="AT49" i="10"/>
  <c r="AP49" i="10"/>
  <c r="AW49" i="10"/>
  <c r="AS49" i="10"/>
  <c r="AO49" i="10"/>
  <c r="AV49" i="10"/>
  <c r="AN49" i="10"/>
  <c r="AR49" i="10"/>
  <c r="AU31" i="10"/>
  <c r="AQ31" i="10"/>
  <c r="AT31" i="10"/>
  <c r="AP31" i="10"/>
  <c r="AW31" i="10"/>
  <c r="AS31" i="10"/>
  <c r="AO31" i="10"/>
  <c r="AV31" i="10"/>
  <c r="AN31" i="10"/>
  <c r="AR31" i="10"/>
  <c r="AU71" i="10"/>
  <c r="AQ71" i="10"/>
  <c r="AT71" i="10"/>
  <c r="AP71" i="10"/>
  <c r="AS71" i="10"/>
  <c r="AR71" i="10"/>
  <c r="AN71" i="10"/>
  <c r="AW71" i="10"/>
  <c r="AO71" i="10"/>
  <c r="AV71" i="10"/>
  <c r="AU50" i="10"/>
  <c r="AQ50" i="10"/>
  <c r="AT50" i="10"/>
  <c r="AP50" i="10"/>
  <c r="AR50" i="10"/>
  <c r="AW50" i="10"/>
  <c r="AO50" i="10"/>
  <c r="AV50" i="10"/>
  <c r="AN50" i="10"/>
  <c r="AS50" i="10"/>
  <c r="AU48" i="10"/>
  <c r="AQ48" i="10"/>
  <c r="AT48" i="10"/>
  <c r="AP48" i="10"/>
  <c r="AW48" i="10"/>
  <c r="AS48" i="10"/>
  <c r="AO48" i="10"/>
  <c r="AV48" i="10"/>
  <c r="AR48" i="10"/>
  <c r="AN48" i="10"/>
  <c r="AV66" i="10"/>
  <c r="AR66" i="10"/>
  <c r="AN66" i="10"/>
  <c r="AU66" i="10"/>
  <c r="AQ66" i="10"/>
  <c r="AW66" i="10"/>
  <c r="AO66" i="10"/>
  <c r="AT66" i="10"/>
  <c r="AS66" i="10"/>
  <c r="AP66" i="10"/>
  <c r="AW43" i="10"/>
  <c r="AS43" i="10"/>
  <c r="AO43" i="10"/>
  <c r="AU43" i="10"/>
  <c r="AQ43" i="10"/>
  <c r="AT43" i="10"/>
  <c r="AR43" i="10"/>
  <c r="AP43" i="10"/>
  <c r="AV43" i="10"/>
  <c r="AN43" i="10"/>
  <c r="AU59" i="10"/>
  <c r="AQ59" i="10"/>
  <c r="AT59" i="10"/>
  <c r="AP59" i="10"/>
  <c r="AV59" i="10"/>
  <c r="AN59" i="10"/>
  <c r="AS59" i="10"/>
  <c r="AO59" i="10"/>
  <c r="AR59" i="10"/>
  <c r="AW59" i="10"/>
  <c r="F39" i="10" l="1"/>
  <c r="F59" i="10"/>
  <c r="F74" i="10"/>
  <c r="F77" i="10"/>
  <c r="F68" i="10"/>
  <c r="F47" i="10"/>
  <c r="F62" i="10"/>
  <c r="F53" i="10"/>
  <c r="F55" i="10"/>
  <c r="F61" i="10"/>
  <c r="F56" i="10"/>
  <c r="F52" i="10"/>
  <c r="F75" i="10"/>
  <c r="F60" i="10"/>
  <c r="F76" i="10"/>
  <c r="F66" i="10"/>
  <c r="F69" i="10"/>
  <c r="F78" i="10"/>
  <c r="F70" i="10"/>
  <c r="F73" i="10"/>
  <c r="F63" i="10"/>
  <c r="F54" i="10"/>
  <c r="F79" i="10"/>
  <c r="F64" i="10"/>
  <c r="F81" i="10"/>
  <c r="F58" i="10"/>
  <c r="F65" i="10"/>
  <c r="F71" i="10"/>
  <c r="F67" i="10"/>
  <c r="F80" i="10"/>
  <c r="F57" i="10"/>
  <c r="F72" i="10"/>
  <c r="F36" i="10"/>
  <c r="F3" i="10"/>
  <c r="F44" i="10"/>
  <c r="F24" i="10"/>
  <c r="F25" i="10"/>
  <c r="F32" i="10"/>
  <c r="F5" i="10"/>
  <c r="F18" i="10"/>
  <c r="F23" i="10"/>
  <c r="F16" i="10"/>
  <c r="F10" i="10"/>
  <c r="F9" i="10"/>
  <c r="F17" i="10"/>
  <c r="F27" i="10"/>
  <c r="F19" i="10"/>
  <c r="F2" i="10"/>
  <c r="F13" i="10"/>
  <c r="F30" i="10"/>
  <c r="F35" i="10"/>
  <c r="F21" i="10"/>
  <c r="F12" i="10"/>
  <c r="F14" i="10"/>
  <c r="F15" i="10"/>
  <c r="F51" i="10"/>
  <c r="E82" i="10" s="1"/>
  <c r="F50" i="10"/>
  <c r="F41" i="10"/>
  <c r="F26" i="10"/>
  <c r="F33" i="10"/>
  <c r="F37" i="10"/>
  <c r="F28" i="10"/>
  <c r="F34" i="10"/>
  <c r="F8" i="10"/>
  <c r="F42" i="10"/>
  <c r="F6" i="10"/>
  <c r="F11" i="10"/>
  <c r="F7" i="10"/>
  <c r="F38" i="10"/>
  <c r="F4" i="10"/>
  <c r="F43" i="10"/>
  <c r="F40" i="10"/>
  <c r="F45" i="10"/>
  <c r="F48" i="10"/>
  <c r="F31" i="10"/>
  <c r="F20" i="10"/>
  <c r="F22" i="10"/>
  <c r="F49" i="10"/>
  <c r="F46" i="10"/>
  <c r="E85" i="10" l="1"/>
  <c r="E86" i="10"/>
  <c r="E84" i="10"/>
  <c r="E83" i="10"/>
  <c r="E36" i="10"/>
  <c r="E47" i="10"/>
  <c r="E39" i="10"/>
  <c r="E77" i="10"/>
  <c r="E6" i="10"/>
  <c r="E62" i="10"/>
  <c r="E44" i="10"/>
  <c r="E28" i="10"/>
  <c r="E48" i="10"/>
  <c r="E66" i="10"/>
  <c r="E25" i="10"/>
  <c r="E67" i="10"/>
  <c r="E73" i="10"/>
  <c r="E35" i="10"/>
  <c r="E61" i="10"/>
  <c r="E59" i="10"/>
  <c r="E71" i="10"/>
  <c r="E11" i="10"/>
  <c r="E22" i="10"/>
  <c r="E56" i="10"/>
  <c r="E58" i="10"/>
  <c r="E76" i="10"/>
  <c r="E50" i="10"/>
  <c r="E18" i="10"/>
  <c r="E30" i="10"/>
  <c r="E74" i="10"/>
  <c r="E8" i="10"/>
  <c r="E24" i="10"/>
  <c r="E68" i="10"/>
  <c r="E19" i="10"/>
  <c r="E64" i="10"/>
  <c r="E33" i="10"/>
  <c r="E53" i="10"/>
  <c r="E49" i="10"/>
  <c r="E63" i="10"/>
  <c r="E43" i="10"/>
  <c r="E16" i="10"/>
  <c r="E75" i="10"/>
  <c r="E3" i="10"/>
  <c r="E81" i="10"/>
  <c r="E7" i="10"/>
  <c r="E5" i="10"/>
  <c r="E69" i="10"/>
  <c r="E17" i="10"/>
  <c r="E26" i="10"/>
  <c r="E57" i="10"/>
  <c r="E51" i="10"/>
  <c r="E20" i="10"/>
  <c r="E45" i="10"/>
  <c r="E46" i="10"/>
  <c r="E80" i="10"/>
  <c r="E31" i="10"/>
  <c r="E70" i="10"/>
  <c r="E40" i="10"/>
  <c r="E4" i="10"/>
  <c r="E79" i="10"/>
  <c r="E9" i="10"/>
  <c r="E72" i="10"/>
  <c r="E29" i="10"/>
  <c r="E14" i="10"/>
  <c r="E34" i="10"/>
  <c r="E54" i="10"/>
  <c r="E12" i="10"/>
  <c r="E42" i="10"/>
  <c r="E2" i="10"/>
  <c r="E78" i="10"/>
  <c r="E38" i="10"/>
  <c r="E32" i="10"/>
  <c r="E52" i="10"/>
  <c r="E23" i="10"/>
  <c r="E55" i="10"/>
  <c r="E65" i="10"/>
  <c r="E21" i="10"/>
  <c r="E60" i="10"/>
  <c r="E27" i="10"/>
  <c r="E10" i="10"/>
  <c r="E37" i="10"/>
  <c r="E41" i="10"/>
  <c r="E13" i="10"/>
  <c r="E15" i="10"/>
  <c r="T90" i="1"/>
  <c r="C58" i="1"/>
  <c r="C46" i="1"/>
  <c r="C59" i="1"/>
  <c r="S90" i="1"/>
  <c r="M90" i="1"/>
  <c r="N90" i="1"/>
  <c r="O90" i="1"/>
  <c r="P90" i="1"/>
  <c r="Q90" i="1"/>
  <c r="R90" i="1"/>
  <c r="L90" i="1"/>
  <c r="C44" i="1"/>
  <c r="E90" i="1"/>
  <c r="F90" i="1"/>
  <c r="G90" i="1"/>
  <c r="H90" i="1"/>
  <c r="I90" i="1"/>
  <c r="J90" i="1"/>
  <c r="K90" i="1"/>
  <c r="D90" i="1"/>
  <c r="C52" i="1"/>
  <c r="C50" i="1"/>
  <c r="C39" i="1"/>
  <c r="C87" i="1"/>
  <c r="C86" i="1"/>
  <c r="C85" i="1"/>
  <c r="C84" i="1"/>
  <c r="C83" i="1"/>
  <c r="C82" i="1"/>
  <c r="C81" i="1"/>
  <c r="C80" i="1"/>
  <c r="C54" i="1"/>
  <c r="C53" i="1"/>
  <c r="C31" i="1"/>
  <c r="C79" i="1"/>
  <c r="C78" i="1"/>
  <c r="C77" i="1"/>
  <c r="C76" i="1"/>
  <c r="C74" i="1"/>
  <c r="C47" i="1"/>
  <c r="C71" i="1"/>
  <c r="C70" i="1"/>
  <c r="C69" i="1"/>
  <c r="C68" i="1"/>
  <c r="C67" i="1"/>
  <c r="C66" i="1"/>
  <c r="C65" i="1"/>
  <c r="C64" i="1"/>
  <c r="C63" i="1"/>
  <c r="C62" i="1"/>
  <c r="C27" i="1"/>
  <c r="C51" i="1"/>
  <c r="C38" i="1"/>
  <c r="C23" i="1"/>
  <c r="C48" i="1"/>
  <c r="C72" i="1"/>
  <c r="C35" i="1"/>
  <c r="C41" i="1"/>
  <c r="C40" i="1"/>
  <c r="C34" i="1"/>
  <c r="C88" i="1"/>
  <c r="C15" i="1"/>
  <c r="C30" i="1"/>
  <c r="C14" i="1"/>
  <c r="C29" i="1"/>
  <c r="C26" i="1"/>
  <c r="C25" i="1"/>
  <c r="C24" i="1"/>
  <c r="C37" i="1"/>
  <c r="C36" i="1"/>
  <c r="C75" i="1"/>
  <c r="C73" i="1"/>
  <c r="C45" i="1"/>
  <c r="C28" i="1"/>
  <c r="C16" i="1"/>
  <c r="C18" i="1"/>
  <c r="C33" i="1"/>
  <c r="C20" i="1"/>
  <c r="C43" i="1"/>
  <c r="C42" i="1"/>
  <c r="C17" i="1"/>
  <c r="C32" i="1"/>
  <c r="C12" i="1"/>
  <c r="C22" i="1"/>
  <c r="C9" i="1"/>
  <c r="C8" i="1"/>
  <c r="C13" i="1"/>
  <c r="C7" i="1"/>
  <c r="C11" i="1"/>
  <c r="C10" i="1"/>
  <c r="C19" i="1"/>
  <c r="C49" i="1"/>
  <c r="C21" i="1"/>
  <c r="C6" i="1"/>
  <c r="C5" i="1"/>
  <c r="C2" i="1"/>
  <c r="C3" i="1"/>
  <c r="C4" i="1"/>
  <c r="I9" i="11"/>
  <c r="I12" i="11"/>
  <c r="I8" i="11"/>
  <c r="I4" i="11"/>
  <c r="I11" i="11"/>
  <c r="I7" i="11"/>
  <c r="I3" i="11"/>
  <c r="I1" i="11"/>
  <c r="I10" i="11"/>
  <c r="I6" i="11"/>
  <c r="I2" i="11"/>
  <c r="I5" i="11"/>
  <c r="Y90" i="1" l="1"/>
</calcChain>
</file>

<file path=xl/sharedStrings.xml><?xml version="1.0" encoding="utf-8"?>
<sst xmlns="http://schemas.openxmlformats.org/spreadsheetml/2006/main" count="481" uniqueCount="236">
  <si>
    <t>Vosges1</t>
  </si>
  <si>
    <t>TOA</t>
  </si>
  <si>
    <t>Font d'Urle
/ Ménée</t>
  </si>
  <si>
    <t>Vosges2</t>
  </si>
  <si>
    <t>RONDEL Pierre</t>
  </si>
  <si>
    <t>FRICKE Andréas</t>
  </si>
  <si>
    <t>FOUCHER Jean-Luc</t>
  </si>
  <si>
    <t>KREBS Mickael</t>
  </si>
  <si>
    <t>MARIN Joel</t>
  </si>
  <si>
    <t>DELARBRE Serge</t>
  </si>
  <si>
    <t>DALL'AVA Hervé</t>
  </si>
  <si>
    <t>LANES Philippe</t>
  </si>
  <si>
    <t>BERAUDO Etienne</t>
  </si>
  <si>
    <t>LEGER Arnaud</t>
  </si>
  <si>
    <t>MANTEL Gabriel</t>
  </si>
  <si>
    <t>DIATTA Pierre</t>
  </si>
  <si>
    <t>MERVELET Matthieu</t>
  </si>
  <si>
    <t>LANES Sébastien</t>
  </si>
  <si>
    <t>CHABAUD Sébastien</t>
  </si>
  <si>
    <t>FAURE Martial</t>
  </si>
  <si>
    <t>PFEFFERKORN Sylvain</t>
  </si>
  <si>
    <t>POIGNARD Thierry</t>
  </si>
  <si>
    <t>GABANON Aubry</t>
  </si>
  <si>
    <t>KUGLER Lucas</t>
  </si>
  <si>
    <t>DEGUELLE Jean Bastien</t>
  </si>
  <si>
    <t>COHEN Allan</t>
  </si>
  <si>
    <t>SORBA Remy</t>
  </si>
  <si>
    <t>MONET Olivier</t>
  </si>
  <si>
    <t>CARLIN Joel</t>
  </si>
  <si>
    <t>MURRATORE Emmanuel</t>
  </si>
  <si>
    <t>COHEN Paul-Eytan</t>
  </si>
  <si>
    <t>BILA André</t>
  </si>
  <si>
    <t>MICHELON Fabrice</t>
  </si>
  <si>
    <t>LAFARGE Pascal</t>
  </si>
  <si>
    <t>KUGLER Jacky</t>
  </si>
  <si>
    <t>DESANDRE Alain</t>
  </si>
  <si>
    <t>BARRABES Matthieu</t>
  </si>
  <si>
    <t>CORNET Pierre</t>
  </si>
  <si>
    <t>DELARBRE Marie-Helene</t>
  </si>
  <si>
    <t>KIEFER Renaud</t>
  </si>
  <si>
    <t>MARCZAK Jacques</t>
  </si>
  <si>
    <t>VINCENT Arnaud</t>
  </si>
  <si>
    <t>MARTY Pierre</t>
  </si>
  <si>
    <t>SALGON Eric</t>
  </si>
  <si>
    <t>PEREZ Domingo</t>
  </si>
  <si>
    <t>DAVIET Sylvain</t>
  </si>
  <si>
    <t>DELMAS Damien</t>
  </si>
  <si>
    <t>RICCOBONO Stephane</t>
  </si>
  <si>
    <t>JEANNEZ Thierry</t>
  </si>
  <si>
    <t>MAULER Jean-Michel</t>
  </si>
  <si>
    <t>HOURS Fredéric</t>
  </si>
  <si>
    <t>DELARBRE Thomas</t>
  </si>
  <si>
    <t>DOUSSAUD Alexandre</t>
  </si>
  <si>
    <t xml:space="preserve">RINGWALD Laurent </t>
  </si>
  <si>
    <t>PFISTER Laurent</t>
  </si>
  <si>
    <t>BRAHIER Mickael</t>
  </si>
  <si>
    <t>GREGOIRE Frédéric</t>
  </si>
  <si>
    <t>MEISH Etienne</t>
  </si>
  <si>
    <t>MARCAIS  Vincent</t>
  </si>
  <si>
    <t>ROLLIN Lou</t>
  </si>
  <si>
    <t>Col de Glandon</t>
  </si>
  <si>
    <t>RINDERLE Constantin</t>
  </si>
  <si>
    <t>MEILER Florian</t>
  </si>
  <si>
    <t>KRUST René</t>
  </si>
  <si>
    <t>ARNOLD Maximillian</t>
  </si>
  <si>
    <t>DUPOND Jean Francois</t>
  </si>
  <si>
    <t>DEYS Walter</t>
  </si>
  <si>
    <t>VASSIER Pascal</t>
  </si>
  <si>
    <t>GARNERO Romain</t>
  </si>
  <si>
    <t>GARNIER Laurent</t>
  </si>
  <si>
    <t>KARCHER Joel</t>
  </si>
  <si>
    <t>KLIPFEL Patrice</t>
  </si>
  <si>
    <t>ROESCH Yann</t>
  </si>
  <si>
    <t>Col de Tende - Caussols</t>
  </si>
  <si>
    <t>TROUILLOUD Didier</t>
  </si>
  <si>
    <t xml:space="preserve">JG3D </t>
  </si>
  <si>
    <t xml:space="preserve">ARNAUD François </t>
  </si>
  <si>
    <t xml:space="preserve">CHEVALIER Thibaud </t>
  </si>
  <si>
    <t>QUELLIER Julien</t>
  </si>
  <si>
    <t>Faisses / 
Manse</t>
  </si>
  <si>
    <t>Nom</t>
  </si>
  <si>
    <t>Nb de participation</t>
  </si>
  <si>
    <t>Rodez
2022</t>
  </si>
  <si>
    <t>Saint Ferriol
2022</t>
  </si>
  <si>
    <t>Brive
2022</t>
  </si>
  <si>
    <t> Roland Henninot</t>
  </si>
  <si>
    <t> Hervé Dall'ava</t>
  </si>
  <si>
    <t> Jean-Bastien Deguelle</t>
  </si>
  <si>
    <t>HENNINOT Roland</t>
  </si>
  <si>
    <t> Andréas Fricke</t>
  </si>
  <si>
    <t> Thomas Delarbre</t>
  </si>
  <si>
    <t> Joel Marin</t>
  </si>
  <si>
    <t> Serge Delarbre</t>
  </si>
  <si>
    <t> Pierre Rondel</t>
  </si>
  <si>
    <t> Philippe Lanes</t>
  </si>
  <si>
    <t> Pascal Vaissier</t>
  </si>
  <si>
    <t> Sylvain Daviet</t>
  </si>
  <si>
    <t> Frederic Hours</t>
  </si>
  <si>
    <t> Olivier Monet</t>
  </si>
  <si>
    <t> Joël Carlin</t>
  </si>
  <si>
    <t> Chevalier Thibaud</t>
  </si>
  <si>
    <t> Arnaud Vincent</t>
  </si>
  <si>
    <t> Marçais Vincent</t>
  </si>
  <si>
    <t> Stephane Riccobono</t>
  </si>
  <si>
    <t>Croix
Morand</t>
  </si>
  <si>
    <t>VINOUR Patrick</t>
  </si>
  <si>
    <t>Tende 2022
annulé</t>
  </si>
  <si>
    <t>Font d'Urle
2022</t>
  </si>
  <si>
    <t>Croix Morand
2022</t>
  </si>
  <si>
    <t>Vosges
2022</t>
  </si>
  <si>
    <t>Glandon
2022</t>
  </si>
  <si>
    <t>Qualif pour le CdF 2023</t>
  </si>
  <si>
    <t> Allan Cohen</t>
  </si>
  <si>
    <t>FRA 1023</t>
  </si>
  <si>
    <t>Alliaj HM</t>
  </si>
  <si>
    <t>2.4GHz</t>
  </si>
  <si>
    <t>DUE</t>
  </si>
  <si>
    <t> Paul Eytan COHEN</t>
  </si>
  <si>
    <t>Fr 9103015</t>
  </si>
  <si>
    <t> Matthieu Mervelet</t>
  </si>
  <si>
    <t>FRA1015</t>
  </si>
  <si>
    <t>FRA 321</t>
  </si>
  <si>
    <t>FRA 60313</t>
  </si>
  <si>
    <t> Amaury Laurent</t>
  </si>
  <si>
    <t>FRA0406125</t>
  </si>
  <si>
    <t>Ceres F3F</t>
  </si>
  <si>
    <t> Emmanuel Muratore</t>
  </si>
  <si>
    <t>1227129-AD</t>
  </si>
  <si>
    <t>2.4 GHz</t>
  </si>
  <si>
    <t> Meish Etienne</t>
  </si>
  <si>
    <t> Lambert Pierre</t>
  </si>
  <si>
    <t>0609619-AD</t>
  </si>
  <si>
    <t>FRA515</t>
  </si>
  <si>
    <t>Shinto</t>
  </si>
  <si>
    <t>servi pour CdF 2022</t>
  </si>
  <si>
    <t>qualif CdF 2023</t>
  </si>
  <si>
    <t>TOA
2022</t>
  </si>
  <si>
    <t xml:space="preserve">Sebastien Lanes </t>
  </si>
  <si>
    <t xml:space="preserve">frederic HOURS </t>
  </si>
  <si>
    <t xml:space="preserve">Pascal Vaissier </t>
  </si>
  <si>
    <t xml:space="preserve">Stephane Riccobono </t>
  </si>
  <si>
    <t xml:space="preserve">Mickaël Brahier </t>
  </si>
  <si>
    <t xml:space="preserve">Andréas Fricke </t>
  </si>
  <si>
    <t xml:space="preserve">Philippe Lanes </t>
  </si>
  <si>
    <t xml:space="preserve">Sylvain Daviet </t>
  </si>
  <si>
    <t xml:space="preserve">Peter Würmli </t>
  </si>
  <si>
    <t xml:space="preserve">Joël Carlin </t>
  </si>
  <si>
    <t xml:space="preserve">Serge Delarbre </t>
  </si>
  <si>
    <t xml:space="preserve">Joel Marin </t>
  </si>
  <si>
    <t xml:space="preserve">Olivier Monet </t>
  </si>
  <si>
    <t xml:space="preserve">Marçais Vincent </t>
  </si>
  <si>
    <t xml:space="preserve">Hervé Dall'ava </t>
  </si>
  <si>
    <t xml:space="preserve">Chevalier Thibaud </t>
  </si>
  <si>
    <t xml:space="preserve">Pierre Rondel </t>
  </si>
  <si>
    <t>x</t>
  </si>
  <si>
    <t xml:space="preserve">Pierre Cornet </t>
  </si>
  <si>
    <t xml:space="preserve">Sylvain Pfefferkorn </t>
  </si>
  <si>
    <t xml:space="preserve">Jacques Marczak </t>
  </si>
  <si>
    <t xml:space="preserve">Thierry Poignard </t>
  </si>
  <si>
    <t xml:space="preserve">Jacky Kugler </t>
  </si>
  <si>
    <t xml:space="preserve">Jean-Michel Mauler </t>
  </si>
  <si>
    <t xml:space="preserve">Renaud Kiefer </t>
  </si>
  <si>
    <t xml:space="preserve">Patrice KLIPFEL </t>
  </si>
  <si>
    <t xml:space="preserve">Yann ROESCH </t>
  </si>
  <si>
    <t xml:space="preserve">Joel Karcher </t>
  </si>
  <si>
    <t>Vosges 1
2022</t>
  </si>
  <si>
    <t xml:space="preserve">Léger Arnaud </t>
  </si>
  <si>
    <t xml:space="preserve">Pierre Diatta </t>
  </si>
  <si>
    <t xml:space="preserve">Jean-Luc Foucher </t>
  </si>
  <si>
    <t xml:space="preserve">Roland Henninot </t>
  </si>
  <si>
    <t xml:space="preserve">Damien Delmas </t>
  </si>
  <si>
    <t xml:space="preserve">Damien DONSEZ </t>
  </si>
  <si>
    <t xml:space="preserve">Pascal Lafarge </t>
  </si>
  <si>
    <t>DONSEZ Damien</t>
  </si>
  <si>
    <t xml:space="preserve">Thomas Delarbre </t>
  </si>
  <si>
    <t xml:space="preserve">Fabrice Michelon </t>
  </si>
  <si>
    <t xml:space="preserve">Markus Meissner </t>
  </si>
  <si>
    <t xml:space="preserve">Mike Gantert </t>
  </si>
  <si>
    <t xml:space="preserve">Stefan von Ah </t>
  </si>
  <si>
    <t xml:space="preserve">Lucas Kugler </t>
  </si>
  <si>
    <t xml:space="preserve">Mauler Jean-Michel </t>
  </si>
  <si>
    <t xml:space="preserve">Arnaud Vincent </t>
  </si>
  <si>
    <t xml:space="preserve">Pierre Marty </t>
  </si>
  <si>
    <t xml:space="preserve">Joël Karcher </t>
  </si>
  <si>
    <t>WÜRMLI Peter (SUI)</t>
  </si>
  <si>
    <t>MEISSNER Markus (SUI)</t>
  </si>
  <si>
    <t>GANTERT Mike (GER)</t>
  </si>
  <si>
    <t>AMAURY Laurent</t>
  </si>
  <si>
    <t>LAMBERT Pierre</t>
  </si>
  <si>
    <t>von AH Stefan (SUI)</t>
  </si>
  <si>
    <t>Pilote:</t>
  </si>
  <si>
    <t>Rang:</t>
  </si>
  <si>
    <t>Selection</t>
  </si>
  <si>
    <t>Junior</t>
  </si>
  <si>
    <t>/1000</t>
  </si>
  <si>
    <t>Total
4/10:</t>
  </si>
  <si>
    <t>Total</t>
  </si>
  <si>
    <t>Sederon
annulé</t>
  </si>
  <si>
    <t>Col de Glandon
15</t>
  </si>
  <si>
    <t>Suppression plus mauvais concours</t>
  </si>
  <si>
    <t>Rodez
20</t>
  </si>
  <si>
    <t>Saint Ferriol /
Escueillens
20</t>
  </si>
  <si>
    <t>Tende
annulé</t>
  </si>
  <si>
    <t xml:space="preserve">Jean-Bas,,,Deguelle </t>
  </si>
  <si>
    <t>Font d'Urle
/ Ménée
18</t>
  </si>
  <si>
    <t>TOA
17</t>
  </si>
  <si>
    <t>Brive
16</t>
  </si>
  <si>
    <t>Col de Croix
Morand</t>
  </si>
  <si>
    <t>Vosges
5</t>
  </si>
  <si>
    <t>Séderon
2022
annulé</t>
  </si>
  <si>
    <t> Palterini Georges</t>
  </si>
  <si>
    <t> Michaël Krebs</t>
  </si>
  <si>
    <t>FRA-30171</t>
  </si>
  <si>
    <t> Naudet Gilles</t>
  </si>
  <si>
    <t>FRA30517</t>
  </si>
  <si>
    <t>FRA 30517</t>
  </si>
  <si>
    <t> Romain Garnero</t>
  </si>
  <si>
    <t> Jean-François Dupont</t>
  </si>
  <si>
    <t> Rolland Thierry</t>
  </si>
  <si>
    <t>PALTERINI Georges</t>
  </si>
  <si>
    <t>NAUDET Gilles</t>
  </si>
  <si>
    <t>ROLLAND, Thierry</t>
  </si>
  <si>
    <t>Caussols
2022
annulé</t>
  </si>
  <si>
    <t>Caussols
annulé</t>
  </si>
  <si>
    <t xml:space="preserve">Michaël Krebs </t>
  </si>
  <si>
    <t xml:space="preserve">Laurent Garnier </t>
  </si>
  <si>
    <t xml:space="preserve">Marie-Hé,,,Delarbre </t>
  </si>
  <si>
    <t xml:space="preserve">Andreas Böhlen </t>
  </si>
  <si>
    <t xml:space="preserve">Philippe Glur </t>
  </si>
  <si>
    <t xml:space="preserve">Yann Roesch </t>
  </si>
  <si>
    <t xml:space="preserve">Dr. Jens Thomasser </t>
  </si>
  <si>
    <t>BÖHLEN Andreas (SUI)</t>
  </si>
  <si>
    <t>GLUR Philippe (SUI)</t>
  </si>
  <si>
    <t xml:space="preserve">THOMASSER Dr. Jens (GER)  </t>
  </si>
  <si>
    <t>Vosges2
12</t>
  </si>
  <si>
    <t>Col de Croix
Morand
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</si>
</sst>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;#"/>
    <numFmt numFmtId="165" formatCode="#;#;\ "/>
  </numFmts>
  <fonts count="2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Verdana"/>
      <family val="2"/>
      <charset val="1"/>
    </font>
    <font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  <charset val="1"/>
    </font>
    <font>
      <sz val="10"/>
      <name val="Arial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3" tint="0.79998168889431442"/>
        <bgColor rgb="FFFF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BFBFBF"/>
        <bgColor rgb="FFC6D9F1"/>
      </patternFill>
    </fill>
    <fill>
      <patternFill patternType="solid">
        <fgColor rgb="FFE46C0A"/>
        <bgColor rgb="FFFF99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4" fillId="0" borderId="0"/>
  </cellStyleXfs>
  <cellXfs count="304">
    <xf numFmtId="0" fontId="0" fillId="0" borderId="0" xfId="0"/>
    <xf numFmtId="1" fontId="4" fillId="0" borderId="2" xfId="0" applyNumberFormat="1" applyFont="1" applyBorder="1" applyAlignment="1" applyProtection="1">
      <alignment horizontal="center"/>
      <protection hidden="1"/>
    </xf>
    <xf numFmtId="1" fontId="4" fillId="0" borderId="4" xfId="0" applyNumberFormat="1" applyFont="1" applyBorder="1" applyAlignment="1" applyProtection="1">
      <alignment horizontal="center"/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1" fontId="4" fillId="0" borderId="3" xfId="0" applyNumberFormat="1" applyFont="1" applyBorder="1" applyAlignment="1" applyProtection="1">
      <alignment horizontal="center"/>
      <protection hidden="1"/>
    </xf>
    <xf numFmtId="2" fontId="4" fillId="0" borderId="4" xfId="0" applyNumberFormat="1" applyFont="1" applyBorder="1" applyAlignment="1" applyProtection="1">
      <alignment horizontal="center"/>
      <protection hidden="1"/>
    </xf>
    <xf numFmtId="2" fontId="0" fillId="0" borderId="6" xfId="0" applyNumberFormat="1" applyBorder="1"/>
    <xf numFmtId="165" fontId="4" fillId="0" borderId="6" xfId="0" applyNumberFormat="1" applyFont="1" applyBorder="1" applyAlignment="1" applyProtection="1">
      <alignment horizontal="left"/>
      <protection hidden="1"/>
    </xf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 vertical="top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1" fontId="0" fillId="0" borderId="4" xfId="0" applyNumberFormat="1" applyBorder="1"/>
    <xf numFmtId="1" fontId="0" fillId="0" borderId="3" xfId="0" applyNumberFormat="1" applyBorder="1" applyAlignment="1">
      <alignment horizontal="center"/>
    </xf>
    <xf numFmtId="0" fontId="0" fillId="0" borderId="6" xfId="0" applyBorder="1"/>
    <xf numFmtId="1" fontId="0" fillId="0" borderId="4" xfId="0" applyNumberFormat="1" applyBorder="1" applyAlignment="1">
      <alignment horizontal="center"/>
    </xf>
    <xf numFmtId="1" fontId="4" fillId="0" borderId="5" xfId="2" applyNumberFormat="1" applyBorder="1" applyAlignment="1" applyProtection="1">
      <alignment horizontal="center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1" fontId="0" fillId="0" borderId="2" xfId="0" applyNumberFormat="1" applyBorder="1"/>
    <xf numFmtId="1" fontId="0" fillId="0" borderId="3" xfId="0" applyNumberFormat="1" applyBorder="1"/>
    <xf numFmtId="1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/>
    <xf numFmtId="2" fontId="0" fillId="0" borderId="2" xfId="0" applyNumberFormat="1" applyBorder="1" applyAlignment="1">
      <alignment horizontal="center"/>
    </xf>
    <xf numFmtId="2" fontId="0" fillId="0" borderId="3" xfId="0" applyNumberFormat="1" applyBorder="1"/>
    <xf numFmtId="2" fontId="0" fillId="0" borderId="2" xfId="0" applyNumberFormat="1" applyBorder="1"/>
    <xf numFmtId="2" fontId="0" fillId="0" borderId="7" xfId="0" applyNumberFormat="1" applyBorder="1"/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 applyProtection="1">
      <alignment horizontal="center"/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0" fontId="0" fillId="0" borderId="7" xfId="0" applyBorder="1" applyAlignment="1">
      <alignment horizontal="center"/>
    </xf>
    <xf numFmtId="1" fontId="0" fillId="0" borderId="0" xfId="0" applyNumberFormat="1"/>
    <xf numFmtId="49" fontId="6" fillId="0" borderId="0" xfId="0" applyNumberFormat="1" applyFont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4" fillId="0" borderId="9" xfId="2" applyNumberFormat="1" applyBorder="1" applyAlignment="1" applyProtection="1">
      <alignment horizontal="center"/>
      <protection hidden="1"/>
    </xf>
    <xf numFmtId="1" fontId="4" fillId="0" borderId="10" xfId="2" applyNumberFormat="1" applyBorder="1" applyAlignment="1" applyProtection="1">
      <alignment horizontal="center"/>
      <protection hidden="1"/>
    </xf>
    <xf numFmtId="1" fontId="0" fillId="0" borderId="10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 applyProtection="1">
      <alignment horizontal="center"/>
      <protection hidden="1"/>
    </xf>
    <xf numFmtId="1" fontId="4" fillId="0" borderId="10" xfId="0" applyNumberFormat="1" applyFont="1" applyBorder="1" applyAlignment="1" applyProtection="1">
      <alignment horizontal="center"/>
      <protection hidden="1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49" fontId="6" fillId="0" borderId="8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1" fontId="0" fillId="0" borderId="8" xfId="0" applyNumberFormat="1" applyBorder="1"/>
    <xf numFmtId="1" fontId="0" fillId="0" borderId="13" xfId="0" applyNumberFormat="1" applyBorder="1"/>
    <xf numFmtId="2" fontId="0" fillId="0" borderId="10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14" xfId="0" applyNumberFormat="1" applyBorder="1"/>
    <xf numFmtId="165" fontId="4" fillId="0" borderId="6" xfId="2" applyNumberFormat="1" applyBorder="1" applyAlignment="1" applyProtection="1">
      <alignment horizontal="left"/>
      <protection hidden="1"/>
    </xf>
    <xf numFmtId="2" fontId="0" fillId="0" borderId="10" xfId="0" applyNumberFormat="1" applyBorder="1"/>
    <xf numFmtId="1" fontId="4" fillId="5" borderId="3" xfId="2" applyNumberFormat="1" applyFill="1" applyBorder="1" applyAlignment="1" applyProtection="1">
      <alignment horizontal="center"/>
      <protection hidden="1"/>
    </xf>
    <xf numFmtId="1" fontId="0" fillId="5" borderId="3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1" fontId="4" fillId="5" borderId="10" xfId="2" applyNumberFormat="1" applyFill="1" applyBorder="1" applyAlignment="1" applyProtection="1">
      <alignment horizontal="center"/>
      <protection hidden="1"/>
    </xf>
    <xf numFmtId="1" fontId="0" fillId="5" borderId="4" xfId="0" applyNumberFormat="1" applyFill="1" applyBorder="1" applyAlignment="1">
      <alignment horizontal="center"/>
    </xf>
    <xf numFmtId="1" fontId="8" fillId="2" borderId="11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7" xfId="0" applyBorder="1"/>
    <xf numFmtId="1" fontId="4" fillId="5" borderId="17" xfId="2" applyNumberFormat="1" applyFill="1" applyBorder="1" applyAlignment="1" applyProtection="1">
      <alignment horizontal="center"/>
      <protection hidden="1"/>
    </xf>
    <xf numFmtId="0" fontId="0" fillId="0" borderId="19" xfId="0" applyBorder="1"/>
    <xf numFmtId="1" fontId="0" fillId="0" borderId="16" xfId="0" applyNumberFormat="1" applyBorder="1"/>
    <xf numFmtId="49" fontId="10" fillId="4" borderId="8" xfId="0" applyNumberFormat="1" applyFont="1" applyFill="1" applyBorder="1" applyAlignment="1">
      <alignment horizontal="center" vertical="center" wrapText="1"/>
    </xf>
    <xf numFmtId="49" fontId="11" fillId="6" borderId="0" xfId="0" applyNumberFormat="1" applyFont="1" applyFill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right" vertical="center" wrapText="1"/>
    </xf>
    <xf numFmtId="164" fontId="0" fillId="0" borderId="6" xfId="0" applyNumberFormat="1" applyBorder="1" applyAlignment="1" applyProtection="1">
      <alignment horizontal="left"/>
      <protection hidden="1"/>
    </xf>
    <xf numFmtId="0" fontId="0" fillId="0" borderId="16" xfId="0" applyBorder="1"/>
    <xf numFmtId="1" fontId="0" fillId="7" borderId="14" xfId="0" applyNumberFormat="1" applyFill="1" applyBorder="1" applyAlignment="1">
      <alignment horizontal="center" vertical="center"/>
    </xf>
    <xf numFmtId="1" fontId="0" fillId="7" borderId="8" xfId="0" applyNumberFormat="1" applyFill="1" applyBorder="1" applyAlignment="1">
      <alignment horizontal="center" vertical="center"/>
    </xf>
    <xf numFmtId="1" fontId="0" fillId="7" borderId="17" xfId="0" applyNumberFormat="1" applyFill="1" applyBorder="1" applyAlignment="1">
      <alignment horizontal="center" vertical="center"/>
    </xf>
    <xf numFmtId="49" fontId="10" fillId="4" borderId="16" xfId="0" applyNumberFormat="1" applyFont="1" applyFill="1" applyBorder="1" applyAlignment="1">
      <alignment horizontal="center" vertical="center" wrapText="1"/>
    </xf>
    <xf numFmtId="1" fontId="0" fillId="7" borderId="16" xfId="0" applyNumberFormat="1" applyFill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2" fontId="0" fillId="0" borderId="4" xfId="0" applyNumberFormat="1" applyBorder="1"/>
    <xf numFmtId="1" fontId="0" fillId="5" borderId="10" xfId="0" applyNumberFormat="1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0" borderId="3" xfId="0" applyBorder="1"/>
    <xf numFmtId="1" fontId="0" fillId="0" borderId="8" xfId="0" applyNumberForma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2" fontId="0" fillId="4" borderId="6" xfId="0" applyNumberFormat="1" applyFill="1" applyBorder="1"/>
    <xf numFmtId="0" fontId="0" fillId="0" borderId="0" xfId="0" applyAlignment="1">
      <alignment horizontal="right" vertical="center"/>
    </xf>
    <xf numFmtId="1" fontId="0" fillId="0" borderId="8" xfId="0" applyNumberFormat="1" applyBorder="1" applyAlignment="1">
      <alignment horizontal="center"/>
    </xf>
    <xf numFmtId="1" fontId="0" fillId="5" borderId="8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6" xfId="0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4" fillId="0" borderId="8" xfId="0" applyNumberFormat="1" applyFont="1" applyBorder="1" applyAlignment="1" applyProtection="1">
      <alignment horizontal="center"/>
      <protection hidden="1"/>
    </xf>
    <xf numFmtId="2" fontId="0" fillId="0" borderId="1" xfId="0" applyNumberFormat="1" applyBorder="1"/>
    <xf numFmtId="1" fontId="9" fillId="4" borderId="0" xfId="0" applyNumberFormat="1" applyFont="1" applyFill="1" applyAlignment="1">
      <alignment horizontal="center" vertical="center"/>
    </xf>
    <xf numFmtId="2" fontId="4" fillId="0" borderId="8" xfId="0" applyNumberFormat="1" applyFont="1" applyBorder="1" applyAlignment="1">
      <alignment horizontal="center" wrapText="1"/>
    </xf>
    <xf numFmtId="1" fontId="0" fillId="7" borderId="8" xfId="0" applyNumberFormat="1" applyFill="1" applyBorder="1" applyAlignment="1">
      <alignment horizontal="center"/>
    </xf>
    <xf numFmtId="0" fontId="0" fillId="0" borderId="8" xfId="0" applyBorder="1" applyAlignment="1">
      <alignment vertical="center" wrapText="1"/>
    </xf>
    <xf numFmtId="1" fontId="10" fillId="3" borderId="17" xfId="0" applyNumberFormat="1" applyFont="1" applyFill="1" applyBorder="1" applyAlignment="1">
      <alignment horizontal="center" vertical="center" wrapText="1"/>
    </xf>
    <xf numFmtId="1" fontId="10" fillId="3" borderId="8" xfId="0" applyNumberFormat="1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" fontId="4" fillId="0" borderId="1" xfId="2" applyNumberFormat="1" applyBorder="1" applyAlignment="1" applyProtection="1">
      <alignment horizontal="center"/>
      <protection hidden="1"/>
    </xf>
    <xf numFmtId="1" fontId="4" fillId="0" borderId="1" xfId="0" applyNumberFormat="1" applyFont="1" applyBorder="1" applyAlignment="1" applyProtection="1">
      <alignment horizontal="center"/>
      <protection hidden="1"/>
    </xf>
    <xf numFmtId="0" fontId="0" fillId="0" borderId="11" xfId="0" applyBorder="1"/>
    <xf numFmtId="0" fontId="0" fillId="0" borderId="24" xfId="0" applyBorder="1"/>
    <xf numFmtId="1" fontId="0" fillId="7" borderId="25" xfId="0" applyNumberFormat="1" applyFill="1" applyBorder="1" applyAlignment="1">
      <alignment horizontal="center" vertical="center"/>
    </xf>
    <xf numFmtId="1" fontId="0" fillId="0" borderId="25" xfId="0" applyNumberFormat="1" applyBorder="1"/>
    <xf numFmtId="0" fontId="0" fillId="0" borderId="25" xfId="0" applyBorder="1"/>
    <xf numFmtId="0" fontId="0" fillId="0" borderId="22" xfId="0" applyBorder="1" applyAlignment="1">
      <alignment horizontal="center"/>
    </xf>
    <xf numFmtId="1" fontId="4" fillId="0" borderId="22" xfId="2" applyNumberFormat="1" applyBorder="1" applyAlignment="1" applyProtection="1">
      <alignment horizontal="center"/>
      <protection hidden="1"/>
    </xf>
    <xf numFmtId="1" fontId="0" fillId="0" borderId="22" xfId="0" applyNumberFormat="1" applyBorder="1" applyAlignment="1" applyProtection="1">
      <alignment horizontal="center"/>
      <protection hidden="1"/>
    </xf>
    <xf numFmtId="1" fontId="0" fillId="5" borderId="22" xfId="0" applyNumberFormat="1" applyFill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22" xfId="0" applyBorder="1"/>
    <xf numFmtId="1" fontId="4" fillId="5" borderId="22" xfId="2" applyNumberFormat="1" applyFill="1" applyBorder="1" applyAlignment="1" applyProtection="1">
      <alignment horizontal="center"/>
      <protection hidden="1"/>
    </xf>
    <xf numFmtId="1" fontId="4" fillId="7" borderId="22" xfId="2" applyNumberFormat="1" applyFill="1" applyBorder="1" applyAlignment="1" applyProtection="1">
      <alignment horizontal="center"/>
      <protection hidden="1"/>
    </xf>
    <xf numFmtId="1" fontId="0" fillId="7" borderId="22" xfId="0" applyNumberFormat="1" applyFill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4" fillId="0" borderId="22" xfId="0" applyNumberFormat="1" applyFont="1" applyBorder="1" applyAlignment="1" applyProtection="1">
      <alignment horizontal="center"/>
      <protection hidden="1"/>
    </xf>
    <xf numFmtId="1" fontId="0" fillId="0" borderId="22" xfId="0" applyNumberFormat="1" applyBorder="1"/>
    <xf numFmtId="2" fontId="0" fillId="0" borderId="22" xfId="0" applyNumberFormat="1" applyBorder="1"/>
    <xf numFmtId="0" fontId="0" fillId="0" borderId="20" xfId="0" applyBorder="1"/>
    <xf numFmtId="2" fontId="0" fillId="0" borderId="11" xfId="0" applyNumberFormat="1" applyBorder="1"/>
    <xf numFmtId="0" fontId="0" fillId="0" borderId="6" xfId="0" applyBorder="1" applyAlignment="1">
      <alignment horizontal="left" vertical="top" wrapText="1"/>
    </xf>
    <xf numFmtId="0" fontId="0" fillId="4" borderId="6" xfId="0" applyFill="1" applyBorder="1" applyAlignment="1">
      <alignment vertical="center" wrapText="1"/>
    </xf>
    <xf numFmtId="0" fontId="0" fillId="0" borderId="22" xfId="0" applyBorder="1" applyAlignment="1">
      <alignment horizontal="left"/>
    </xf>
    <xf numFmtId="1" fontId="4" fillId="7" borderId="17" xfId="2" applyNumberFormat="1" applyFill="1" applyBorder="1" applyAlignment="1" applyProtection="1">
      <alignment horizontal="center"/>
      <protection hidden="1"/>
    </xf>
    <xf numFmtId="0" fontId="0" fillId="0" borderId="22" xfId="0" applyBorder="1" applyAlignment="1">
      <alignment vertical="center" wrapText="1"/>
    </xf>
    <xf numFmtId="0" fontId="9" fillId="4" borderId="21" xfId="0" applyFont="1" applyFill="1" applyBorder="1" applyAlignment="1">
      <alignment horizontal="center" vertical="center"/>
    </xf>
    <xf numFmtId="1" fontId="0" fillId="7" borderId="0" xfId="0" applyNumberFormat="1" applyFill="1" applyAlignment="1">
      <alignment horizontal="center" vertical="center"/>
    </xf>
    <xf numFmtId="2" fontId="0" fillId="0" borderId="22" xfId="0" applyNumberFormat="1" applyBorder="1" applyAlignment="1">
      <alignment horizontal="center"/>
    </xf>
    <xf numFmtId="2" fontId="4" fillId="0" borderId="22" xfId="0" applyNumberFormat="1" applyFont="1" applyBorder="1" applyAlignment="1" applyProtection="1">
      <alignment horizontal="center"/>
      <protection hidden="1"/>
    </xf>
    <xf numFmtId="164" fontId="0" fillId="0" borderId="22" xfId="0" applyNumberFormat="1" applyBorder="1" applyAlignment="1" applyProtection="1">
      <alignment horizontal="left"/>
      <protection hidden="1"/>
    </xf>
    <xf numFmtId="1" fontId="4" fillId="0" borderId="25" xfId="2" applyNumberFormat="1" applyBorder="1" applyAlignment="1" applyProtection="1">
      <alignment horizontal="center"/>
      <protection hidden="1"/>
    </xf>
    <xf numFmtId="0" fontId="0" fillId="4" borderId="22" xfId="0" applyFill="1" applyBorder="1" applyAlignment="1">
      <alignment vertical="center" wrapText="1"/>
    </xf>
    <xf numFmtId="0" fontId="0" fillId="0" borderId="26" xfId="0" applyBorder="1" applyAlignment="1">
      <alignment horizontal="center"/>
    </xf>
    <xf numFmtId="1" fontId="4" fillId="0" borderId="26" xfId="2" applyNumberFormat="1" applyBorder="1" applyAlignment="1" applyProtection="1">
      <alignment horizontal="center"/>
      <protection hidden="1"/>
    </xf>
    <xf numFmtId="1" fontId="0" fillId="0" borderId="26" xfId="0" applyNumberFormat="1" applyBorder="1" applyAlignment="1">
      <alignment horizontal="center"/>
    </xf>
    <xf numFmtId="1" fontId="0" fillId="7" borderId="26" xfId="0" applyNumberFormat="1" applyFill="1" applyBorder="1" applyAlignment="1">
      <alignment horizontal="center" vertical="center"/>
    </xf>
    <xf numFmtId="1" fontId="0" fillId="0" borderId="26" xfId="0" applyNumberFormat="1" applyBorder="1"/>
    <xf numFmtId="0" fontId="0" fillId="0" borderId="26" xfId="0" applyBorder="1"/>
    <xf numFmtId="0" fontId="9" fillId="4" borderId="26" xfId="0" applyFont="1" applyFill="1" applyBorder="1" applyAlignment="1">
      <alignment horizontal="center" vertical="center"/>
    </xf>
    <xf numFmtId="1" fontId="0" fillId="0" borderId="27" xfId="0" applyNumberFormat="1" applyBorder="1"/>
    <xf numFmtId="1" fontId="0" fillId="0" borderId="27" xfId="0" applyNumberFormat="1" applyBorder="1" applyAlignment="1">
      <alignment horizontal="center" vertical="center"/>
    </xf>
    <xf numFmtId="0" fontId="0" fillId="0" borderId="27" xfId="0" applyBorder="1"/>
    <xf numFmtId="0" fontId="9" fillId="0" borderId="27" xfId="0" applyFont="1" applyBorder="1" applyAlignment="1">
      <alignment horizontal="center" vertical="center"/>
    </xf>
    <xf numFmtId="2" fontId="0" fillId="0" borderId="22" xfId="0" applyNumberFormat="1" applyBorder="1" applyAlignment="1" applyProtection="1">
      <alignment horizontal="center"/>
      <protection hidden="1"/>
    </xf>
    <xf numFmtId="165" fontId="4" fillId="0" borderId="22" xfId="0" applyNumberFormat="1" applyFont="1" applyBorder="1" applyAlignment="1" applyProtection="1">
      <alignment horizontal="left"/>
      <protection hidden="1"/>
    </xf>
    <xf numFmtId="0" fontId="0" fillId="0" borderId="27" xfId="0" applyBorder="1" applyAlignment="1">
      <alignment horizontal="center"/>
    </xf>
    <xf numFmtId="2" fontId="0" fillId="0" borderId="27" xfId="0" applyNumberFormat="1" applyBorder="1"/>
    <xf numFmtId="1" fontId="4" fillId="0" borderId="27" xfId="2" applyNumberFormat="1" applyBorder="1" applyAlignment="1" applyProtection="1">
      <alignment horizontal="center"/>
      <protection hidden="1"/>
    </xf>
    <xf numFmtId="1" fontId="0" fillId="0" borderId="27" xfId="0" applyNumberFormat="1" applyBorder="1" applyAlignment="1">
      <alignment horizontal="center"/>
    </xf>
    <xf numFmtId="49" fontId="15" fillId="2" borderId="25" xfId="0" applyNumberFormat="1" applyFont="1" applyFill="1" applyBorder="1" applyAlignment="1">
      <alignment horizontal="center" vertical="center" wrapText="1"/>
    </xf>
    <xf numFmtId="1" fontId="16" fillId="2" borderId="25" xfId="0" applyNumberFormat="1" applyFont="1" applyFill="1" applyBorder="1" applyAlignment="1">
      <alignment horizontal="center" vertical="center" wrapText="1"/>
    </xf>
    <xf numFmtId="1" fontId="17" fillId="2" borderId="25" xfId="0" applyNumberFormat="1" applyFont="1" applyFill="1" applyBorder="1" applyAlignment="1">
      <alignment horizontal="center" vertical="center" wrapText="1"/>
    </xf>
    <xf numFmtId="1" fontId="17" fillId="8" borderId="25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 applyProtection="1">
      <alignment horizontal="center"/>
      <protection hidden="1"/>
    </xf>
    <xf numFmtId="49" fontId="18" fillId="0" borderId="0" xfId="0" applyNumberFormat="1" applyFont="1" applyAlignment="1">
      <alignment horizontal="center" vertical="center" wrapText="1"/>
    </xf>
    <xf numFmtId="1" fontId="17" fillId="2" borderId="22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2" fontId="13" fillId="0" borderId="22" xfId="0" applyNumberFormat="1" applyFont="1" applyBorder="1"/>
    <xf numFmtId="0" fontId="13" fillId="9" borderId="22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0" fontId="13" fillId="0" borderId="22" xfId="0" applyFont="1" applyBorder="1"/>
    <xf numFmtId="1" fontId="13" fillId="0" borderId="22" xfId="0" applyNumberFormat="1" applyFont="1" applyBorder="1" applyAlignment="1">
      <alignment horizontal="center"/>
    </xf>
    <xf numFmtId="1" fontId="13" fillId="0" borderId="22" xfId="0" applyNumberFormat="1" applyFont="1" applyBorder="1" applyAlignment="1" applyProtection="1">
      <alignment horizontal="center"/>
      <protection hidden="1"/>
    </xf>
    <xf numFmtId="165" fontId="4" fillId="0" borderId="22" xfId="0" applyNumberFormat="1" applyFont="1" applyBorder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left"/>
      <protection hidden="1"/>
    </xf>
    <xf numFmtId="0" fontId="19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10" borderId="22" xfId="0" applyFont="1" applyFill="1" applyBorder="1" applyAlignment="1">
      <alignment horizontal="center"/>
    </xf>
    <xf numFmtId="1" fontId="13" fillId="0" borderId="22" xfId="0" applyNumberFormat="1" applyFont="1" applyBorder="1" applyAlignment="1">
      <alignment horizontal="left"/>
    </xf>
    <xf numFmtId="0" fontId="13" fillId="11" borderId="22" xfId="0" applyFont="1" applyFill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4" fillId="0" borderId="22" xfId="0" applyFont="1" applyBorder="1" applyAlignment="1">
      <alignment wrapText="1"/>
    </xf>
    <xf numFmtId="1" fontId="13" fillId="0" borderId="22" xfId="0" applyNumberFormat="1" applyFont="1" applyBorder="1" applyAlignment="1">
      <alignment horizontal="center" wrapText="1"/>
    </xf>
    <xf numFmtId="165" fontId="4" fillId="0" borderId="0" xfId="0" applyNumberFormat="1" applyFont="1" applyAlignment="1" applyProtection="1">
      <alignment horizontal="left"/>
      <protection hidden="1"/>
    </xf>
    <xf numFmtId="1" fontId="13" fillId="0" borderId="0" xfId="0" applyNumberFormat="1" applyFont="1" applyAlignment="1">
      <alignment horizontal="center"/>
    </xf>
    <xf numFmtId="1" fontId="13" fillId="0" borderId="22" xfId="0" applyNumberFormat="1" applyFont="1" applyBorder="1"/>
    <xf numFmtId="1" fontId="0" fillId="0" borderId="22" xfId="0" applyNumberFormat="1" applyBorder="1" applyAlignment="1">
      <alignment horizontal="left"/>
    </xf>
    <xf numFmtId="1" fontId="4" fillId="0" borderId="0" xfId="5" applyNumberFormat="1" applyAlignment="1" applyProtection="1">
      <alignment horizontal="center"/>
      <protection hidden="1"/>
    </xf>
    <xf numFmtId="1" fontId="0" fillId="0" borderId="0" xfId="0" applyNumberFormat="1" applyAlignment="1">
      <alignment horizontal="center" vertical="center"/>
    </xf>
    <xf numFmtId="165" fontId="13" fillId="0" borderId="22" xfId="0" applyNumberFormat="1" applyFont="1" applyBorder="1" applyAlignment="1" applyProtection="1">
      <alignment horizontal="left"/>
      <protection hidden="1"/>
    </xf>
    <xf numFmtId="2" fontId="13" fillId="0" borderId="22" xfId="0" applyNumberFormat="1" applyFont="1" applyBorder="1" applyAlignment="1">
      <alignment horizontal="center"/>
    </xf>
    <xf numFmtId="165" fontId="4" fillId="0" borderId="22" xfId="2" applyNumberFormat="1" applyBorder="1" applyAlignment="1" applyProtection="1">
      <alignment horizontal="left"/>
      <protection hidden="1"/>
    </xf>
    <xf numFmtId="2" fontId="0" fillId="0" borderId="0" xfId="0" applyNumberFormat="1"/>
    <xf numFmtId="0" fontId="4" fillId="0" borderId="22" xfId="0" applyFont="1" applyBorder="1" applyAlignment="1">
      <alignment horizontal="left" vertical="center"/>
    </xf>
    <xf numFmtId="1" fontId="13" fillId="0" borderId="22" xfId="0" applyNumberFormat="1" applyFont="1" applyBorder="1" applyAlignment="1">
      <alignment horizontal="center" vertical="top" wrapText="1"/>
    </xf>
    <xf numFmtId="10" fontId="0" fillId="0" borderId="0" xfId="0" applyNumberFormat="1"/>
    <xf numFmtId="10" fontId="0" fillId="0" borderId="0" xfId="0" applyNumberFormat="1" applyAlignment="1">
      <alignment horizontal="right" vertical="center"/>
    </xf>
    <xf numFmtId="0" fontId="0" fillId="0" borderId="22" xfId="0" applyBorder="1" applyAlignment="1" applyProtection="1">
      <alignment horizontal="left" vertical="top"/>
      <protection locked="0"/>
    </xf>
    <xf numFmtId="0" fontId="5" fillId="0" borderId="22" xfId="0" applyFont="1" applyBorder="1"/>
    <xf numFmtId="2" fontId="17" fillId="2" borderId="25" xfId="0" applyNumberFormat="1" applyFont="1" applyFill="1" applyBorder="1" applyAlignment="1">
      <alignment horizontal="center" vertical="center" wrapText="1"/>
    </xf>
    <xf numFmtId="2" fontId="4" fillId="0" borderId="22" xfId="5" applyNumberFormat="1" applyBorder="1" applyAlignment="1" applyProtection="1">
      <alignment horizontal="center"/>
      <protection hidden="1"/>
    </xf>
    <xf numFmtId="49" fontId="14" fillId="2" borderId="25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1" fontId="10" fillId="8" borderId="8" xfId="0" applyNumberFormat="1" applyFont="1" applyFill="1" applyBorder="1" applyAlignment="1">
      <alignment horizontal="center"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wrapText="1"/>
    </xf>
    <xf numFmtId="1" fontId="0" fillId="0" borderId="10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top" wrapText="1"/>
    </xf>
    <xf numFmtId="1" fontId="4" fillId="0" borderId="2" xfId="5" applyNumberFormat="1" applyBorder="1" applyAlignment="1" applyProtection="1">
      <alignment horizontal="center"/>
      <protection hidden="1"/>
    </xf>
    <xf numFmtId="1" fontId="0" fillId="5" borderId="22" xfId="0" applyNumberFormat="1" applyFill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1" fontId="0" fillId="0" borderId="1" xfId="0" applyNumberFormat="1" applyBorder="1"/>
    <xf numFmtId="1" fontId="0" fillId="0" borderId="8" xfId="0" applyNumberFormat="1" applyBorder="1" applyAlignment="1">
      <alignment horizontal="left"/>
    </xf>
    <xf numFmtId="165" fontId="4" fillId="0" borderId="8" xfId="0" applyNumberFormat="1" applyFont="1" applyBorder="1" applyAlignment="1" applyProtection="1">
      <alignment horizontal="left"/>
      <protection hidden="1"/>
    </xf>
    <xf numFmtId="0" fontId="0" fillId="4" borderId="11" xfId="0" applyFill="1" applyBorder="1" applyAlignment="1">
      <alignment vertical="center" wrapText="1"/>
    </xf>
    <xf numFmtId="0" fontId="5" fillId="0" borderId="6" xfId="0" applyFont="1" applyBorder="1"/>
    <xf numFmtId="2" fontId="0" fillId="0" borderId="8" xfId="0" applyNumberFormat="1" applyBorder="1" applyAlignment="1" applyProtection="1">
      <alignment horizontal="center"/>
      <protection hidden="1"/>
    </xf>
    <xf numFmtId="1" fontId="0" fillId="0" borderId="10" xfId="0" applyNumberFormat="1" applyBorder="1"/>
    <xf numFmtId="1" fontId="0" fillId="5" borderId="1" xfId="0" applyNumberFormat="1" applyFill="1" applyBorder="1" applyAlignment="1">
      <alignment horizontal="center"/>
    </xf>
    <xf numFmtId="1" fontId="4" fillId="0" borderId="3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wrapText="1"/>
    </xf>
    <xf numFmtId="1" fontId="0" fillId="0" borderId="9" xfId="0" applyNumberFormat="1" applyBorder="1" applyAlignment="1" applyProtection="1">
      <alignment horizontal="center"/>
      <protection hidden="1"/>
    </xf>
    <xf numFmtId="1" fontId="4" fillId="5" borderId="18" xfId="2" applyNumberFormat="1" applyFill="1" applyBorder="1" applyAlignment="1" applyProtection="1">
      <alignment horizontal="center"/>
      <protection hidden="1"/>
    </xf>
    <xf numFmtId="1" fontId="0" fillId="7" borderId="24" xfId="0" applyNumberFormat="1" applyFill="1" applyBorder="1" applyAlignment="1">
      <alignment horizontal="center" vertical="center"/>
    </xf>
    <xf numFmtId="1" fontId="4" fillId="7" borderId="15" xfId="2" applyNumberFormat="1" applyFill="1" applyBorder="1" applyAlignment="1" applyProtection="1">
      <alignment horizontal="center"/>
      <protection hidden="1"/>
    </xf>
    <xf numFmtId="0" fontId="9" fillId="4" borderId="25" xfId="0" applyFont="1" applyFill="1" applyBorder="1" applyAlignment="1">
      <alignment horizontal="center" vertical="center"/>
    </xf>
    <xf numFmtId="164" fontId="0" fillId="0" borderId="7" xfId="0" applyNumberFormat="1" applyBorder="1" applyAlignment="1" applyProtection="1">
      <alignment horizontal="left"/>
      <protection hidden="1"/>
    </xf>
    <xf numFmtId="2" fontId="0" fillId="4" borderId="11" xfId="0" applyNumberFormat="1" applyFill="1" applyBorder="1"/>
    <xf numFmtId="2" fontId="0" fillId="4" borderId="22" xfId="0" applyNumberFormat="1" applyFill="1" applyBorder="1"/>
    <xf numFmtId="1" fontId="0" fillId="0" borderId="3" xfId="0" applyNumberFormat="1" applyBorder="1" applyAlignment="1">
      <alignment horizontal="center" vertical="center"/>
    </xf>
    <xf numFmtId="1" fontId="0" fillId="5" borderId="26" xfId="0" applyNumberFormat="1" applyFill="1" applyBorder="1" applyAlignment="1">
      <alignment horizontal="center"/>
    </xf>
    <xf numFmtId="1" fontId="0" fillId="0" borderId="25" xfId="0" applyNumberFormat="1" applyBorder="1" applyAlignment="1" applyProtection="1">
      <alignment horizontal="center"/>
      <protection hidden="1"/>
    </xf>
    <xf numFmtId="1" fontId="4" fillId="0" borderId="4" xfId="0" applyNumberFormat="1" applyFont="1" applyBorder="1" applyAlignment="1">
      <alignment horizontal="center" wrapText="1"/>
    </xf>
    <xf numFmtId="1" fontId="4" fillId="5" borderId="0" xfId="2" applyNumberFormat="1" applyFill="1" applyAlignment="1" applyProtection="1">
      <alignment horizontal="center"/>
      <protection hidden="1"/>
    </xf>
    <xf numFmtId="0" fontId="0" fillId="4" borderId="25" xfId="0" applyFill="1" applyBorder="1" applyAlignment="1">
      <alignment vertical="center" wrapText="1"/>
    </xf>
    <xf numFmtId="1" fontId="0" fillId="0" borderId="4" xfId="0" applyNumberFormat="1" applyBorder="1" applyAlignment="1">
      <alignment horizontal="center" vertical="top" wrapText="1"/>
    </xf>
    <xf numFmtId="1" fontId="4" fillId="0" borderId="22" xfId="5" applyNumberFormat="1" applyBorder="1" applyAlignment="1" applyProtection="1">
      <alignment horizontal="center"/>
      <protection hidden="1"/>
    </xf>
    <xf numFmtId="1" fontId="0" fillId="7" borderId="18" xfId="0" applyNumberFormat="1" applyFill="1" applyBorder="1" applyAlignment="1">
      <alignment horizontal="center" vertical="center"/>
    </xf>
    <xf numFmtId="1" fontId="4" fillId="7" borderId="27" xfId="2" applyNumberFormat="1" applyFill="1" applyBorder="1" applyAlignment="1" applyProtection="1">
      <alignment horizontal="center"/>
      <protection hidden="1"/>
    </xf>
    <xf numFmtId="1" fontId="10" fillId="0" borderId="0" xfId="0" applyNumberFormat="1" applyFont="1"/>
    <xf numFmtId="2" fontId="4" fillId="0" borderId="22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  <protection hidden="1"/>
    </xf>
    <xf numFmtId="2" fontId="0" fillId="0" borderId="22" xfId="0" applyNumberFormat="1" applyBorder="1" applyAlignment="1">
      <alignment horizontal="center" vertical="center" wrapText="1"/>
    </xf>
    <xf numFmtId="2" fontId="4" fillId="0" borderId="22" xfId="2" applyNumberFormat="1" applyBorder="1" applyAlignment="1" applyProtection="1">
      <alignment horizontal="center" vertical="center"/>
      <protection hidden="1"/>
    </xf>
    <xf numFmtId="1" fontId="13" fillId="0" borderId="22" xfId="0" applyNumberFormat="1" applyFon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 wrapText="1"/>
    </xf>
    <xf numFmtId="2" fontId="4" fillId="0" borderId="22" xfId="0" applyNumberFormat="1" applyFont="1" applyBorder="1" applyAlignment="1">
      <alignment horizontal="right" vertical="center"/>
    </xf>
    <xf numFmtId="2" fontId="4" fillId="0" borderId="22" xfId="0" applyNumberFormat="1" applyFont="1" applyBorder="1" applyAlignment="1" applyProtection="1">
      <alignment horizontal="right" vertical="center"/>
      <protection hidden="1"/>
    </xf>
    <xf numFmtId="165" fontId="4" fillId="0" borderId="22" xfId="0" applyNumberFormat="1" applyFont="1" applyBorder="1" applyAlignment="1" applyProtection="1">
      <alignment horizontal="right"/>
      <protection hidden="1"/>
    </xf>
    <xf numFmtId="2" fontId="13" fillId="0" borderId="22" xfId="0" applyNumberFormat="1" applyFont="1" applyBorder="1" applyAlignment="1">
      <alignment horizontal="right"/>
    </xf>
    <xf numFmtId="0" fontId="0" fillId="0" borderId="22" xfId="0" applyBorder="1" applyAlignment="1">
      <alignment horizontal="right"/>
    </xf>
    <xf numFmtId="165" fontId="4" fillId="0" borderId="22" xfId="5" applyNumberFormat="1" applyBorder="1" applyAlignment="1" applyProtection="1">
      <alignment horizontal="right"/>
      <protection hidden="1"/>
    </xf>
    <xf numFmtId="2" fontId="13" fillId="0" borderId="22" xfId="0" applyNumberFormat="1" applyFont="1" applyBorder="1" applyAlignment="1">
      <alignment horizontal="right" vertical="center"/>
    </xf>
    <xf numFmtId="1" fontId="4" fillId="0" borderId="22" xfId="0" applyNumberFormat="1" applyFont="1" applyBorder="1" applyAlignment="1" applyProtection="1">
      <alignment horizontal="right" vertical="center"/>
      <protection hidden="1"/>
    </xf>
    <xf numFmtId="1" fontId="17" fillId="8" borderId="22" xfId="0" applyNumberFormat="1" applyFont="1" applyFill="1" applyBorder="1" applyAlignment="1">
      <alignment horizontal="center" vertical="center" wrapText="1"/>
    </xf>
    <xf numFmtId="2" fontId="17" fillId="2" borderId="22" xfId="0" applyNumberFormat="1" applyFont="1" applyFill="1" applyBorder="1" applyAlignment="1">
      <alignment horizontal="center" vertical="center" wrapText="1"/>
    </xf>
    <xf numFmtId="1" fontId="4" fillId="0" borderId="22" xfId="0" applyNumberFormat="1" applyFont="1" applyBorder="1" applyAlignment="1" applyProtection="1">
      <alignment horizontal="left"/>
      <protection hidden="1"/>
    </xf>
    <xf numFmtId="0" fontId="4" fillId="4" borderId="11" xfId="0" applyFont="1" applyFill="1" applyBorder="1" applyAlignment="1">
      <alignment horizontal="left" vertical="center"/>
    </xf>
    <xf numFmtId="1" fontId="4" fillId="0" borderId="6" xfId="0" applyNumberFormat="1" applyFont="1" applyBorder="1" applyAlignment="1" applyProtection="1">
      <alignment horizontal="left"/>
      <protection hidden="1"/>
    </xf>
    <xf numFmtId="165" fontId="4" fillId="0" borderId="11" xfId="0" applyNumberFormat="1" applyFont="1" applyBorder="1" applyAlignment="1" applyProtection="1">
      <alignment horizontal="left"/>
      <protection hidden="1"/>
    </xf>
    <xf numFmtId="1" fontId="0" fillId="0" borderId="6" xfId="0" applyNumberFormat="1" applyBorder="1" applyAlignment="1">
      <alignment horizontal="left"/>
    </xf>
    <xf numFmtId="0" fontId="0" fillId="0" borderId="7" xfId="0" applyBorder="1" applyAlignment="1" applyProtection="1">
      <alignment horizontal="left" vertical="top"/>
      <protection locked="0"/>
    </xf>
    <xf numFmtId="1" fontId="4" fillId="5" borderId="4" xfId="2" applyNumberFormat="1" applyFill="1" applyBorder="1" applyAlignment="1" applyProtection="1">
      <alignment horizontal="center"/>
      <protection hidden="1"/>
    </xf>
    <xf numFmtId="1" fontId="0" fillId="0" borderId="25" xfId="0" applyNumberFormat="1" applyBorder="1" applyAlignment="1">
      <alignment horizontal="center"/>
    </xf>
    <xf numFmtId="1" fontId="4" fillId="0" borderId="22" xfId="0" applyNumberFormat="1" applyFont="1" applyBorder="1" applyAlignment="1">
      <alignment horizontal="center" wrapText="1"/>
    </xf>
    <xf numFmtId="1" fontId="0" fillId="0" borderId="4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/>
    </xf>
    <xf numFmtId="1" fontId="0" fillId="5" borderId="25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4" fillId="0" borderId="8" xfId="0" applyNumberFormat="1" applyFont="1" applyBorder="1" applyAlignment="1">
      <alignment wrapText="1"/>
    </xf>
    <xf numFmtId="1" fontId="4" fillId="5" borderId="2" xfId="2" applyNumberForma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4" fillId="5" borderId="9" xfId="2" applyNumberFormat="1" applyFill="1" applyBorder="1" applyAlignment="1" applyProtection="1">
      <alignment horizontal="center"/>
      <protection hidden="1"/>
    </xf>
    <xf numFmtId="1" fontId="0" fillId="0" borderId="23" xfId="0" applyNumberFormat="1" applyBorder="1" applyAlignment="1" applyProtection="1">
      <alignment horizontal="center"/>
      <protection hidden="1"/>
    </xf>
    <xf numFmtId="1" fontId="4" fillId="0" borderId="3" xfId="2" applyNumberFormat="1" applyBorder="1" applyAlignment="1" applyProtection="1">
      <alignment horizontal="center"/>
      <protection hidden="1"/>
    </xf>
    <xf numFmtId="1" fontId="0" fillId="5" borderId="9" xfId="0" applyNumberFormat="1" applyFill="1" applyBorder="1" applyAlignment="1">
      <alignment horizontal="center"/>
    </xf>
    <xf numFmtId="165" fontId="4" fillId="0" borderId="9" xfId="0" applyNumberFormat="1" applyFont="1" applyBorder="1" applyAlignment="1" applyProtection="1">
      <alignment horizontal="center"/>
      <protection hidden="1"/>
    </xf>
    <xf numFmtId="1" fontId="4" fillId="0" borderId="12" xfId="2" applyNumberFormat="1" applyBorder="1" applyAlignment="1" applyProtection="1">
      <alignment horizontal="center"/>
      <protection hidden="1"/>
    </xf>
    <xf numFmtId="1" fontId="0" fillId="5" borderId="3" xfId="0" applyNumberFormat="1" applyFill="1" applyBorder="1" applyAlignment="1">
      <alignment horizontal="center" vertical="center"/>
    </xf>
    <xf numFmtId="1" fontId="4" fillId="7" borderId="18" xfId="2" applyNumberFormat="1" applyFill="1" applyBorder="1" applyAlignment="1" applyProtection="1">
      <alignment horizontal="center"/>
      <protection hidden="1"/>
    </xf>
    <xf numFmtId="1" fontId="4" fillId="7" borderId="24" xfId="2" applyNumberFormat="1" applyFill="1" applyBorder="1" applyAlignment="1" applyProtection="1">
      <alignment horizontal="center"/>
      <protection hidden="1"/>
    </xf>
    <xf numFmtId="1" fontId="4" fillId="7" borderId="7" xfId="2" applyNumberFormat="1" applyFill="1" applyBorder="1" applyAlignment="1" applyProtection="1">
      <alignment horizontal="center"/>
      <protection hidden="1"/>
    </xf>
    <xf numFmtId="2" fontId="13" fillId="0" borderId="22" xfId="0" applyNumberFormat="1" applyFont="1" applyBorder="1" applyAlignment="1" applyProtection="1">
      <alignment horizontal="right"/>
      <protection hidden="1"/>
    </xf>
    <xf numFmtId="2" fontId="0" fillId="0" borderId="22" xfId="0" applyNumberFormat="1" applyBorder="1" applyAlignment="1">
      <alignment horizontal="right"/>
    </xf>
    <xf numFmtId="2" fontId="4" fillId="0" borderId="22" xfId="0" applyNumberFormat="1" applyFont="1" applyBorder="1" applyAlignment="1" applyProtection="1">
      <alignment horizontal="right"/>
      <protection hidden="1"/>
    </xf>
    <xf numFmtId="2" fontId="0" fillId="0" borderId="22" xfId="0" applyNumberFormat="1" applyBorder="1" applyAlignment="1" applyProtection="1">
      <alignment horizontal="right"/>
      <protection hidden="1"/>
    </xf>
    <xf numFmtId="2" fontId="0" fillId="0" borderId="22" xfId="0" applyNumberFormat="1" applyBorder="1" applyAlignment="1">
      <alignment horizontal="right" vertical="center"/>
    </xf>
    <xf numFmtId="2" fontId="4" fillId="0" borderId="22" xfId="5" applyNumberFormat="1" applyBorder="1" applyAlignment="1" applyProtection="1">
      <alignment horizontal="right"/>
      <protection hidden="1"/>
    </xf>
    <xf numFmtId="1" fontId="13" fillId="0" borderId="22" xfId="0" applyNumberFormat="1" applyFont="1" applyBorder="1" applyAlignment="1">
      <alignment horizontal="right"/>
    </xf>
    <xf numFmtId="2" fontId="4" fillId="0" borderId="22" xfId="2" applyNumberFormat="1" applyBorder="1" applyAlignment="1" applyProtection="1">
      <alignment horizontal="right"/>
      <protection hidden="1"/>
    </xf>
    <xf numFmtId="1" fontId="13" fillId="0" borderId="22" xfId="0" applyNumberFormat="1" applyFont="1" applyBorder="1" applyAlignment="1" applyProtection="1">
      <alignment horizontal="right"/>
      <protection hidden="1"/>
    </xf>
    <xf numFmtId="165" fontId="4" fillId="0" borderId="22" xfId="2" applyNumberFormat="1" applyBorder="1" applyAlignment="1" applyProtection="1">
      <alignment horizontal="right"/>
      <protection hidden="1"/>
    </xf>
    <xf numFmtId="1" fontId="17" fillId="12" borderId="25" xfId="0" applyNumberFormat="1" applyFont="1" applyFill="1" applyBorder="1" applyAlignment="1">
      <alignment horizontal="center" vertical="center" wrapText="1"/>
    </xf>
    <xf numFmtId="2" fontId="17" fillId="12" borderId="25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center"/>
    </xf>
    <xf numFmtId="2" fontId="4" fillId="0" borderId="0" xfId="0" applyNumberFormat="1" applyFont="1" applyAlignment="1" applyProtection="1">
      <alignment horizontal="center"/>
      <protection hidden="1"/>
    </xf>
    <xf numFmtId="165" fontId="4" fillId="0" borderId="0" xfId="0" applyNumberFormat="1" applyFont="1" applyAlignment="1" applyProtection="1">
      <alignment horizontal="center"/>
      <protection hidden="1"/>
    </xf>
    <xf numFmtId="1" fontId="0" fillId="0" borderId="22" xfId="0" applyNumberFormat="1" applyBorder="1" applyAlignment="1">
      <alignment horizontal="right" vertical="center"/>
    </xf>
    <xf numFmtId="0" fontId="4" fillId="0" borderId="22" xfId="0" applyFont="1" applyBorder="1" applyAlignment="1">
      <alignment horizontal="right" wrapText="1"/>
    </xf>
    <xf numFmtId="0" fontId="0" fillId="4" borderId="26" xfId="0" applyFill="1" applyBorder="1" applyAlignment="1">
      <alignment vertical="center" wrapText="1"/>
    </xf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Normal 4" xfId="4" xr:uid="{00000000-0005-0000-0000-000033000000}"/>
    <cellStyle name="Normal_Vosges 2" xfId="5" xr:uid="{3FE25290-3396-4CE9-B062-24461E176DAA}"/>
    <cellStyle name="Texte explicatif" xfId="1" builtinId="53" customBuiltin="1"/>
  </cellStyles>
  <dxfs count="3">
    <dxf>
      <fill>
        <patternFill patternType="solid">
          <fgColor indexed="52"/>
          <bgColor indexed="53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3"/>
          <bgColor indexed="51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0</xdr:rowOff>
    </xdr:from>
    <xdr:ext cx="152400" cy="152400"/>
    <xdr:pic>
      <xdr:nvPicPr>
        <xdr:cNvPr id="2" name="Image 1">
          <a:extLst>
            <a:ext uri="{FF2B5EF4-FFF2-40B4-BE49-F238E27FC236}">
              <a16:creationId xmlns:a16="http://schemas.microsoft.com/office/drawing/2014/main" id="{4D5E28CE-1F92-42C8-907F-C91D19E48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502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152400</xdr:colOff>
      <xdr:row>50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0927B2D-5F79-477D-80A0-C2646BF8D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502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70</xdr:row>
      <xdr:rowOff>0</xdr:rowOff>
    </xdr:from>
    <xdr:ext cx="152400" cy="152400"/>
    <xdr:pic>
      <xdr:nvPicPr>
        <xdr:cNvPr id="4" name="Image 3">
          <a:extLst>
            <a:ext uri="{FF2B5EF4-FFF2-40B4-BE49-F238E27FC236}">
              <a16:creationId xmlns:a16="http://schemas.microsoft.com/office/drawing/2014/main" id="{C02BC8CB-A00C-46D0-8862-E57712666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66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70</xdr:row>
      <xdr:rowOff>0</xdr:rowOff>
    </xdr:from>
    <xdr:ext cx="152400" cy="152400"/>
    <xdr:pic>
      <xdr:nvPicPr>
        <xdr:cNvPr id="5" name="Image 4">
          <a:extLst>
            <a:ext uri="{FF2B5EF4-FFF2-40B4-BE49-F238E27FC236}">
              <a16:creationId xmlns:a16="http://schemas.microsoft.com/office/drawing/2014/main" id="{21DF981A-FA11-4CF3-BEF3-D933CC8C8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66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70</xdr:row>
      <xdr:rowOff>0</xdr:rowOff>
    </xdr:from>
    <xdr:ext cx="152400" cy="152400"/>
    <xdr:pic>
      <xdr:nvPicPr>
        <xdr:cNvPr id="6" name="Image 5">
          <a:extLst>
            <a:ext uri="{FF2B5EF4-FFF2-40B4-BE49-F238E27FC236}">
              <a16:creationId xmlns:a16="http://schemas.microsoft.com/office/drawing/2014/main" id="{13C8F01E-5B9D-4536-9B8A-CD1B97F0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66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158750</xdr:colOff>
      <xdr:row>47</xdr:row>
      <xdr:rowOff>0</xdr:rowOff>
    </xdr:from>
    <xdr:to>
      <xdr:col>0</xdr:col>
      <xdr:colOff>311150</xdr:colOff>
      <xdr:row>47</xdr:row>
      <xdr:rowOff>152400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BAAB3DA-628A-43A6-A72C-66024AE6B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50" y="5657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152400</xdr:colOff>
      <xdr:row>50</xdr:row>
      <xdr:rowOff>152400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2868E8A0-BDA1-4362-B9D6-022DB2BD2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51</xdr:row>
      <xdr:rowOff>0</xdr:rowOff>
    </xdr:from>
    <xdr:to>
      <xdr:col>16</xdr:col>
      <xdr:colOff>152400</xdr:colOff>
      <xdr:row>51</xdr:row>
      <xdr:rowOff>152400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9E6F37CF-0CF5-4182-94DE-338C87366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58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0</xdr:rowOff>
    </xdr:from>
    <xdr:to>
      <xdr:col>16</xdr:col>
      <xdr:colOff>152400</xdr:colOff>
      <xdr:row>52</xdr:row>
      <xdr:rowOff>152400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663D2594-83A5-4C17-81B9-FDD1C8F30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34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0</xdr:rowOff>
    </xdr:from>
    <xdr:to>
      <xdr:col>16</xdr:col>
      <xdr:colOff>152400</xdr:colOff>
      <xdr:row>53</xdr:row>
      <xdr:rowOff>152400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DF6B05F4-4559-4052-9B59-CA2DD293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527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152400</xdr:colOff>
      <xdr:row>54</xdr:row>
      <xdr:rowOff>152400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C6E172DF-1A93-4FF6-932D-E477554A6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71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0</xdr:rowOff>
    </xdr:from>
    <xdr:to>
      <xdr:col>16</xdr:col>
      <xdr:colOff>152400</xdr:colOff>
      <xdr:row>55</xdr:row>
      <xdr:rowOff>152400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525C3813-10DA-4F84-BA34-0E31E17C0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895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152400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D98BC0E7-0D40-4836-900A-E666B3212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07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152400</xdr:colOff>
      <xdr:row>32</xdr:row>
      <xdr:rowOff>152400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88544C53-0E58-4C49-8EF5-83E546931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263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152400</xdr:colOff>
      <xdr:row>32</xdr:row>
      <xdr:rowOff>152400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8FBA6511-AF36-48B2-B38D-532679AEF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263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152400</xdr:colOff>
      <xdr:row>56</xdr:row>
      <xdr:rowOff>152400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47D00514-942D-4301-B5FB-E0823D86D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44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152400</xdr:colOff>
      <xdr:row>56</xdr:row>
      <xdr:rowOff>152400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3E437AE0-A7BC-448A-BBDB-106719DC5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44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152400</xdr:colOff>
      <xdr:row>25</xdr:row>
      <xdr:rowOff>152400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D8359241-AC07-4E02-9717-66ABC883D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631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152400</xdr:colOff>
      <xdr:row>25</xdr:row>
      <xdr:rowOff>152400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F599A6DC-431C-4CF2-98A1-F13DCC24A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631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39</xdr:row>
      <xdr:rowOff>0</xdr:rowOff>
    </xdr:from>
    <xdr:ext cx="152400" cy="152400"/>
    <xdr:pic>
      <xdr:nvPicPr>
        <xdr:cNvPr id="2" name="Image 1">
          <a:extLst>
            <a:ext uri="{FF2B5EF4-FFF2-40B4-BE49-F238E27FC236}">
              <a16:creationId xmlns:a16="http://schemas.microsoft.com/office/drawing/2014/main" id="{59BF5324-E5A7-4102-B0C1-58B2565A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4340412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0</xdr:colOff>
      <xdr:row>20</xdr:row>
      <xdr:rowOff>0</xdr:rowOff>
    </xdr:from>
    <xdr:ext cx="152400" cy="152400"/>
    <xdr:pic>
      <xdr:nvPicPr>
        <xdr:cNvPr id="3" name="Image 2">
          <a:extLst>
            <a:ext uri="{FF2B5EF4-FFF2-40B4-BE49-F238E27FC236}">
              <a16:creationId xmlns:a16="http://schemas.microsoft.com/office/drawing/2014/main" id="{33D7D5A1-CF2B-4E9F-9A9A-BA240187F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118" y="184523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0</xdr:colOff>
      <xdr:row>48</xdr:row>
      <xdr:rowOff>0</xdr:rowOff>
    </xdr:from>
    <xdr:ext cx="152400" cy="152400"/>
    <xdr:pic>
      <xdr:nvPicPr>
        <xdr:cNvPr id="4" name="Image 3">
          <a:extLst>
            <a:ext uri="{FF2B5EF4-FFF2-40B4-BE49-F238E27FC236}">
              <a16:creationId xmlns:a16="http://schemas.microsoft.com/office/drawing/2014/main" id="{445C8099-5155-4485-B9C3-F9F9A3181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118" y="3847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</xdr:row>
      <xdr:rowOff>0</xdr:rowOff>
    </xdr:from>
    <xdr:ext cx="152400" cy="152400"/>
    <xdr:pic>
      <xdr:nvPicPr>
        <xdr:cNvPr id="5" name="Image 4">
          <a:extLst>
            <a:ext uri="{FF2B5EF4-FFF2-40B4-BE49-F238E27FC236}">
              <a16:creationId xmlns:a16="http://schemas.microsoft.com/office/drawing/2014/main" id="{413376D9-24F2-4897-8EA1-A04EF80B3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69476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0</xdr:colOff>
      <xdr:row>10</xdr:row>
      <xdr:rowOff>0</xdr:rowOff>
    </xdr:from>
    <xdr:ext cx="152400" cy="152400"/>
    <xdr:pic>
      <xdr:nvPicPr>
        <xdr:cNvPr id="7" name="Image 6">
          <a:extLst>
            <a:ext uri="{FF2B5EF4-FFF2-40B4-BE49-F238E27FC236}">
              <a16:creationId xmlns:a16="http://schemas.microsoft.com/office/drawing/2014/main" id="{D328465A-07D8-447F-842C-3D36FDF72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118" y="135217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31</xdr:row>
      <xdr:rowOff>0</xdr:rowOff>
    </xdr:from>
    <xdr:ext cx="152400" cy="152400"/>
    <xdr:pic>
      <xdr:nvPicPr>
        <xdr:cNvPr id="8" name="Image 7">
          <a:extLst>
            <a:ext uri="{FF2B5EF4-FFF2-40B4-BE49-F238E27FC236}">
              <a16:creationId xmlns:a16="http://schemas.microsoft.com/office/drawing/2014/main" id="{34464BE3-1DE4-43F2-B923-7129E9F15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4833471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0</xdr:colOff>
      <xdr:row>12</xdr:row>
      <xdr:rowOff>0</xdr:rowOff>
    </xdr:from>
    <xdr:ext cx="152400" cy="152400"/>
    <xdr:pic>
      <xdr:nvPicPr>
        <xdr:cNvPr id="9" name="Image 8">
          <a:extLst>
            <a:ext uri="{FF2B5EF4-FFF2-40B4-BE49-F238E27FC236}">
              <a16:creationId xmlns:a16="http://schemas.microsoft.com/office/drawing/2014/main" id="{CB7DAFE2-5402-4B56-93EF-135F06B95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118" y="285376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0</xdr:colOff>
      <xdr:row>7</xdr:row>
      <xdr:rowOff>0</xdr:rowOff>
    </xdr:from>
    <xdr:ext cx="152400" cy="152400"/>
    <xdr:pic>
      <xdr:nvPicPr>
        <xdr:cNvPr id="10" name="Image 9">
          <a:extLst>
            <a:ext uri="{FF2B5EF4-FFF2-40B4-BE49-F238E27FC236}">
              <a16:creationId xmlns:a16="http://schemas.microsoft.com/office/drawing/2014/main" id="{EE5C13E5-2970-4C5A-841A-C616AA1F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118" y="368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152400" cy="152400"/>
    <xdr:pic>
      <xdr:nvPicPr>
        <xdr:cNvPr id="11" name="Image 10">
          <a:extLst>
            <a:ext uri="{FF2B5EF4-FFF2-40B4-BE49-F238E27FC236}">
              <a16:creationId xmlns:a16="http://schemas.microsoft.com/office/drawing/2014/main" id="{F8CB646E-C7E1-4CCF-BC28-6E622CDD5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152400" cy="152400"/>
    <xdr:pic>
      <xdr:nvPicPr>
        <xdr:cNvPr id="12" name="Image 11">
          <a:extLst>
            <a:ext uri="{FF2B5EF4-FFF2-40B4-BE49-F238E27FC236}">
              <a16:creationId xmlns:a16="http://schemas.microsoft.com/office/drawing/2014/main" id="{B7F5BBE1-7C43-4609-B0DC-2C2A9E23D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706" y="4011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90</xdr:row>
      <xdr:rowOff>0</xdr:rowOff>
    </xdr:from>
    <xdr:ext cx="152400" cy="152400"/>
    <xdr:pic>
      <xdr:nvPicPr>
        <xdr:cNvPr id="13" name="Image 12">
          <a:extLst>
            <a:ext uri="{FF2B5EF4-FFF2-40B4-BE49-F238E27FC236}">
              <a16:creationId xmlns:a16="http://schemas.microsoft.com/office/drawing/2014/main" id="{97CA89A3-961C-4A88-A632-6E3EBD60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8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90</xdr:row>
      <xdr:rowOff>0</xdr:rowOff>
    </xdr:from>
    <xdr:ext cx="152400" cy="152400"/>
    <xdr:pic>
      <xdr:nvPicPr>
        <xdr:cNvPr id="14" name="Image 13">
          <a:extLst>
            <a:ext uri="{FF2B5EF4-FFF2-40B4-BE49-F238E27FC236}">
              <a16:creationId xmlns:a16="http://schemas.microsoft.com/office/drawing/2014/main" id="{D82660A8-0761-461C-828A-7B6DE634B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8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90</xdr:row>
      <xdr:rowOff>0</xdr:rowOff>
    </xdr:from>
    <xdr:ext cx="152400" cy="152400"/>
    <xdr:pic>
      <xdr:nvPicPr>
        <xdr:cNvPr id="16" name="Image 15">
          <a:extLst>
            <a:ext uri="{FF2B5EF4-FFF2-40B4-BE49-F238E27FC236}">
              <a16:creationId xmlns:a16="http://schemas.microsoft.com/office/drawing/2014/main" id="{A04CD862-8168-44C2-92D1-B944101E0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8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90</xdr:row>
      <xdr:rowOff>0</xdr:rowOff>
    </xdr:from>
    <xdr:ext cx="152400" cy="152400"/>
    <xdr:pic>
      <xdr:nvPicPr>
        <xdr:cNvPr id="17" name="Image 16">
          <a:extLst>
            <a:ext uri="{FF2B5EF4-FFF2-40B4-BE49-F238E27FC236}">
              <a16:creationId xmlns:a16="http://schemas.microsoft.com/office/drawing/2014/main" id="{C3586A02-A2A0-4887-80A3-614D04ACB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8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90</xdr:row>
      <xdr:rowOff>0</xdr:rowOff>
    </xdr:from>
    <xdr:ext cx="152400" cy="152400"/>
    <xdr:pic>
      <xdr:nvPicPr>
        <xdr:cNvPr id="18" name="Image 17">
          <a:extLst>
            <a:ext uri="{FF2B5EF4-FFF2-40B4-BE49-F238E27FC236}">
              <a16:creationId xmlns:a16="http://schemas.microsoft.com/office/drawing/2014/main" id="{62C9A60D-F3E7-495D-B6F4-B02E279F5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8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90</xdr:row>
      <xdr:rowOff>0</xdr:rowOff>
    </xdr:from>
    <xdr:ext cx="152400" cy="152400"/>
    <xdr:pic>
      <xdr:nvPicPr>
        <xdr:cNvPr id="19" name="Image 18">
          <a:extLst>
            <a:ext uri="{FF2B5EF4-FFF2-40B4-BE49-F238E27FC236}">
              <a16:creationId xmlns:a16="http://schemas.microsoft.com/office/drawing/2014/main" id="{8D571CEC-DE84-4C3D-8D99-0C5450945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8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90</xdr:row>
      <xdr:rowOff>0</xdr:rowOff>
    </xdr:from>
    <xdr:ext cx="152400" cy="152400"/>
    <xdr:pic>
      <xdr:nvPicPr>
        <xdr:cNvPr id="20" name="Image 19">
          <a:extLst>
            <a:ext uri="{FF2B5EF4-FFF2-40B4-BE49-F238E27FC236}">
              <a16:creationId xmlns:a16="http://schemas.microsoft.com/office/drawing/2014/main" id="{BD08CF8A-50A4-4929-AC39-2ACF3D068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8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90</xdr:row>
      <xdr:rowOff>0</xdr:rowOff>
    </xdr:from>
    <xdr:ext cx="152400" cy="152400"/>
    <xdr:pic>
      <xdr:nvPicPr>
        <xdr:cNvPr id="21" name="Image 20">
          <a:extLst>
            <a:ext uri="{FF2B5EF4-FFF2-40B4-BE49-F238E27FC236}">
              <a16:creationId xmlns:a16="http://schemas.microsoft.com/office/drawing/2014/main" id="{2682C8E0-873B-48DB-B386-55674DEE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8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90</xdr:row>
      <xdr:rowOff>0</xdr:rowOff>
    </xdr:from>
    <xdr:ext cx="152400" cy="152400"/>
    <xdr:pic>
      <xdr:nvPicPr>
        <xdr:cNvPr id="22" name="Image 21">
          <a:extLst>
            <a:ext uri="{FF2B5EF4-FFF2-40B4-BE49-F238E27FC236}">
              <a16:creationId xmlns:a16="http://schemas.microsoft.com/office/drawing/2014/main" id="{4907CFA6-4ECF-4798-A337-E12A5FF87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8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0</xdr:colOff>
      <xdr:row>90</xdr:row>
      <xdr:rowOff>0</xdr:rowOff>
    </xdr:from>
    <xdr:ext cx="152400" cy="152400"/>
    <xdr:pic>
      <xdr:nvPicPr>
        <xdr:cNvPr id="24" name="Image 23">
          <a:extLst>
            <a:ext uri="{FF2B5EF4-FFF2-40B4-BE49-F238E27FC236}">
              <a16:creationId xmlns:a16="http://schemas.microsoft.com/office/drawing/2014/main" id="{D854967A-0BCF-4277-9CC3-1B32CBC3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4941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90</xdr:row>
      <xdr:rowOff>0</xdr:rowOff>
    </xdr:from>
    <xdr:ext cx="152400" cy="152400"/>
    <xdr:pic>
      <xdr:nvPicPr>
        <xdr:cNvPr id="25" name="Image 24">
          <a:extLst>
            <a:ext uri="{FF2B5EF4-FFF2-40B4-BE49-F238E27FC236}">
              <a16:creationId xmlns:a16="http://schemas.microsoft.com/office/drawing/2014/main" id="{E76CBEB3-B1F9-46F2-A06A-1A925B562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412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0</xdr:colOff>
      <xdr:row>90</xdr:row>
      <xdr:rowOff>0</xdr:rowOff>
    </xdr:from>
    <xdr:ext cx="152400" cy="152400"/>
    <xdr:pic>
      <xdr:nvPicPr>
        <xdr:cNvPr id="26" name="Image 25">
          <a:extLst>
            <a:ext uri="{FF2B5EF4-FFF2-40B4-BE49-F238E27FC236}">
              <a16:creationId xmlns:a16="http://schemas.microsoft.com/office/drawing/2014/main" id="{BB91B209-0A96-4B90-995E-265FA3BDF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8118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90</xdr:row>
      <xdr:rowOff>0</xdr:rowOff>
    </xdr:from>
    <xdr:ext cx="152400" cy="152400"/>
    <xdr:pic>
      <xdr:nvPicPr>
        <xdr:cNvPr id="27" name="Image 26">
          <a:extLst>
            <a:ext uri="{FF2B5EF4-FFF2-40B4-BE49-F238E27FC236}">
              <a16:creationId xmlns:a16="http://schemas.microsoft.com/office/drawing/2014/main" id="{4A0881F0-9C07-44D9-8B62-BB60863E0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90</xdr:row>
      <xdr:rowOff>0</xdr:rowOff>
    </xdr:from>
    <xdr:ext cx="152400" cy="152400"/>
    <xdr:pic>
      <xdr:nvPicPr>
        <xdr:cNvPr id="28" name="Image 27">
          <a:extLst>
            <a:ext uri="{FF2B5EF4-FFF2-40B4-BE49-F238E27FC236}">
              <a16:creationId xmlns:a16="http://schemas.microsoft.com/office/drawing/2014/main" id="{773C17BA-5302-4653-B36E-19520E34C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3941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90</xdr:row>
      <xdr:rowOff>0</xdr:rowOff>
    </xdr:from>
    <xdr:ext cx="152400" cy="152400"/>
    <xdr:pic>
      <xdr:nvPicPr>
        <xdr:cNvPr id="29" name="Image 28">
          <a:extLst>
            <a:ext uri="{FF2B5EF4-FFF2-40B4-BE49-F238E27FC236}">
              <a16:creationId xmlns:a16="http://schemas.microsoft.com/office/drawing/2014/main" id="{9F4D8466-48E4-4D8A-82C7-EC74B3D10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882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0</xdr:colOff>
      <xdr:row>90</xdr:row>
      <xdr:rowOff>0</xdr:rowOff>
    </xdr:from>
    <xdr:ext cx="152400" cy="152400"/>
    <xdr:pic>
      <xdr:nvPicPr>
        <xdr:cNvPr id="30" name="Image 29">
          <a:extLst>
            <a:ext uri="{FF2B5EF4-FFF2-40B4-BE49-F238E27FC236}">
              <a16:creationId xmlns:a16="http://schemas.microsoft.com/office/drawing/2014/main" id="{D7FC181D-DA8D-496E-8F0E-32004FA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118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90</xdr:row>
      <xdr:rowOff>0</xdr:rowOff>
    </xdr:from>
    <xdr:ext cx="152400" cy="152400"/>
    <xdr:pic>
      <xdr:nvPicPr>
        <xdr:cNvPr id="31" name="Image 30">
          <a:extLst>
            <a:ext uri="{FF2B5EF4-FFF2-40B4-BE49-F238E27FC236}">
              <a16:creationId xmlns:a16="http://schemas.microsoft.com/office/drawing/2014/main" id="{EA6D34F2-01FB-4A4C-A8CA-B70B4091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9706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0</xdr:colOff>
      <xdr:row>90</xdr:row>
      <xdr:rowOff>0</xdr:rowOff>
    </xdr:from>
    <xdr:ext cx="152400" cy="152400"/>
    <xdr:pic>
      <xdr:nvPicPr>
        <xdr:cNvPr id="32" name="Image 31">
          <a:extLst>
            <a:ext uri="{FF2B5EF4-FFF2-40B4-BE49-F238E27FC236}">
              <a16:creationId xmlns:a16="http://schemas.microsoft.com/office/drawing/2014/main" id="{FA0DE246-67C4-4921-AE4A-A0970AF93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7353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</xdr:col>
      <xdr:colOff>0</xdr:colOff>
      <xdr:row>90</xdr:row>
      <xdr:rowOff>0</xdr:rowOff>
    </xdr:from>
    <xdr:ext cx="152400" cy="152400"/>
    <xdr:pic>
      <xdr:nvPicPr>
        <xdr:cNvPr id="33" name="Image 32">
          <a:extLst>
            <a:ext uri="{FF2B5EF4-FFF2-40B4-BE49-F238E27FC236}">
              <a16:creationId xmlns:a16="http://schemas.microsoft.com/office/drawing/2014/main" id="{02E6C3A6-403C-420B-BB23-1E7335487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6235" y="13536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0</xdr:colOff>
      <xdr:row>89</xdr:row>
      <xdr:rowOff>0</xdr:rowOff>
    </xdr:from>
    <xdr:ext cx="152400" cy="152400"/>
    <xdr:pic>
      <xdr:nvPicPr>
        <xdr:cNvPr id="35" name="Image 34">
          <a:extLst>
            <a:ext uri="{FF2B5EF4-FFF2-40B4-BE49-F238E27FC236}">
              <a16:creationId xmlns:a16="http://schemas.microsoft.com/office/drawing/2014/main" id="{C2FCAFAF-B109-4193-BF78-26C05C419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</xdr:col>
      <xdr:colOff>0</xdr:colOff>
      <xdr:row>89</xdr:row>
      <xdr:rowOff>0</xdr:rowOff>
    </xdr:from>
    <xdr:ext cx="152400" cy="152400"/>
    <xdr:pic>
      <xdr:nvPicPr>
        <xdr:cNvPr id="36" name="Image 35">
          <a:extLst>
            <a:ext uri="{FF2B5EF4-FFF2-40B4-BE49-F238E27FC236}">
              <a16:creationId xmlns:a16="http://schemas.microsoft.com/office/drawing/2014/main" id="{83E49D65-8FE1-4B0D-BA37-E8E8A4F1D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89</xdr:row>
      <xdr:rowOff>0</xdr:rowOff>
    </xdr:from>
    <xdr:ext cx="152400" cy="152400"/>
    <xdr:pic>
      <xdr:nvPicPr>
        <xdr:cNvPr id="37" name="Image 36">
          <a:extLst>
            <a:ext uri="{FF2B5EF4-FFF2-40B4-BE49-F238E27FC236}">
              <a16:creationId xmlns:a16="http://schemas.microsoft.com/office/drawing/2014/main" id="{7B7002F3-FDAD-4A15-B992-8FCC76E46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0</xdr:colOff>
      <xdr:row>89</xdr:row>
      <xdr:rowOff>0</xdr:rowOff>
    </xdr:from>
    <xdr:ext cx="152400" cy="152400"/>
    <xdr:pic>
      <xdr:nvPicPr>
        <xdr:cNvPr id="38" name="Image 37">
          <a:extLst>
            <a:ext uri="{FF2B5EF4-FFF2-40B4-BE49-F238E27FC236}">
              <a16:creationId xmlns:a16="http://schemas.microsoft.com/office/drawing/2014/main" id="{FA8D679C-F996-4A59-A7A6-B9628B7C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3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</xdr:col>
      <xdr:colOff>0</xdr:colOff>
      <xdr:row>89</xdr:row>
      <xdr:rowOff>0</xdr:rowOff>
    </xdr:from>
    <xdr:ext cx="152400" cy="152400"/>
    <xdr:pic>
      <xdr:nvPicPr>
        <xdr:cNvPr id="39" name="Image 38">
          <a:extLst>
            <a:ext uri="{FF2B5EF4-FFF2-40B4-BE49-F238E27FC236}">
              <a16:creationId xmlns:a16="http://schemas.microsoft.com/office/drawing/2014/main" id="{ED7C0D31-D5F9-4042-BDCA-811E87CAD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</xdr:col>
      <xdr:colOff>0</xdr:colOff>
      <xdr:row>89</xdr:row>
      <xdr:rowOff>0</xdr:rowOff>
    </xdr:from>
    <xdr:ext cx="152400" cy="152400"/>
    <xdr:pic>
      <xdr:nvPicPr>
        <xdr:cNvPr id="40" name="Image 39">
          <a:extLst>
            <a:ext uri="{FF2B5EF4-FFF2-40B4-BE49-F238E27FC236}">
              <a16:creationId xmlns:a16="http://schemas.microsoft.com/office/drawing/2014/main" id="{BDD67F71-7F77-4E79-914C-D3F4988DA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</xdr:col>
      <xdr:colOff>0</xdr:colOff>
      <xdr:row>89</xdr:row>
      <xdr:rowOff>0</xdr:rowOff>
    </xdr:from>
    <xdr:ext cx="152400" cy="152400"/>
    <xdr:pic>
      <xdr:nvPicPr>
        <xdr:cNvPr id="41" name="Image 40">
          <a:extLst>
            <a:ext uri="{FF2B5EF4-FFF2-40B4-BE49-F238E27FC236}">
              <a16:creationId xmlns:a16="http://schemas.microsoft.com/office/drawing/2014/main" id="{A9CF604E-EE15-4680-A149-BE2B6A18D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8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0</xdr:colOff>
      <xdr:row>89</xdr:row>
      <xdr:rowOff>0</xdr:rowOff>
    </xdr:from>
    <xdr:ext cx="152400" cy="152400"/>
    <xdr:pic>
      <xdr:nvPicPr>
        <xdr:cNvPr id="42" name="Image 41">
          <a:extLst>
            <a:ext uri="{FF2B5EF4-FFF2-40B4-BE49-F238E27FC236}">
              <a16:creationId xmlns:a16="http://schemas.microsoft.com/office/drawing/2014/main" id="{918F667A-436D-4F03-AC6C-EDEDC6044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0</xdr:colOff>
      <xdr:row>89</xdr:row>
      <xdr:rowOff>0</xdr:rowOff>
    </xdr:from>
    <xdr:ext cx="152400" cy="152400"/>
    <xdr:pic>
      <xdr:nvPicPr>
        <xdr:cNvPr id="43" name="Image 42">
          <a:extLst>
            <a:ext uri="{FF2B5EF4-FFF2-40B4-BE49-F238E27FC236}">
              <a16:creationId xmlns:a16="http://schemas.microsoft.com/office/drawing/2014/main" id="{9B8408E4-6CAA-4900-933C-25618243B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</xdr:col>
      <xdr:colOff>0</xdr:colOff>
      <xdr:row>89</xdr:row>
      <xdr:rowOff>0</xdr:rowOff>
    </xdr:from>
    <xdr:ext cx="152400" cy="152400"/>
    <xdr:pic>
      <xdr:nvPicPr>
        <xdr:cNvPr id="44" name="Image 43">
          <a:extLst>
            <a:ext uri="{FF2B5EF4-FFF2-40B4-BE49-F238E27FC236}">
              <a16:creationId xmlns:a16="http://schemas.microsoft.com/office/drawing/2014/main" id="{68603A78-7B2A-498B-B081-E5C371CA4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89</xdr:row>
      <xdr:rowOff>0</xdr:rowOff>
    </xdr:from>
    <xdr:ext cx="152400" cy="152400"/>
    <xdr:pic>
      <xdr:nvPicPr>
        <xdr:cNvPr id="45" name="Image 44">
          <a:extLst>
            <a:ext uri="{FF2B5EF4-FFF2-40B4-BE49-F238E27FC236}">
              <a16:creationId xmlns:a16="http://schemas.microsoft.com/office/drawing/2014/main" id="{F48C6118-240A-462C-BF35-34F2859A8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</xdr:col>
      <xdr:colOff>0</xdr:colOff>
      <xdr:row>89</xdr:row>
      <xdr:rowOff>0</xdr:rowOff>
    </xdr:from>
    <xdr:ext cx="152400" cy="152400"/>
    <xdr:pic>
      <xdr:nvPicPr>
        <xdr:cNvPr id="46" name="Image 45">
          <a:extLst>
            <a:ext uri="{FF2B5EF4-FFF2-40B4-BE49-F238E27FC236}">
              <a16:creationId xmlns:a16="http://schemas.microsoft.com/office/drawing/2014/main" id="{D9F59DB3-E0BB-4E0C-BF35-8014D611E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89</xdr:row>
      <xdr:rowOff>0</xdr:rowOff>
    </xdr:from>
    <xdr:ext cx="152400" cy="152400"/>
    <xdr:pic>
      <xdr:nvPicPr>
        <xdr:cNvPr id="47" name="Image 46">
          <a:extLst>
            <a:ext uri="{FF2B5EF4-FFF2-40B4-BE49-F238E27FC236}">
              <a16:creationId xmlns:a16="http://schemas.microsoft.com/office/drawing/2014/main" id="{C050493F-18DB-49D1-B4F1-502BEF28F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89</xdr:row>
      <xdr:rowOff>0</xdr:rowOff>
    </xdr:from>
    <xdr:ext cx="152400" cy="152400"/>
    <xdr:pic>
      <xdr:nvPicPr>
        <xdr:cNvPr id="48" name="Image 47">
          <a:extLst>
            <a:ext uri="{FF2B5EF4-FFF2-40B4-BE49-F238E27FC236}">
              <a16:creationId xmlns:a16="http://schemas.microsoft.com/office/drawing/2014/main" id="{D32F5D60-FA9E-4B6F-B284-76858447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</xdr:col>
      <xdr:colOff>0</xdr:colOff>
      <xdr:row>89</xdr:row>
      <xdr:rowOff>0</xdr:rowOff>
    </xdr:from>
    <xdr:ext cx="152400" cy="152400"/>
    <xdr:pic>
      <xdr:nvPicPr>
        <xdr:cNvPr id="49" name="Image 48">
          <a:extLst>
            <a:ext uri="{FF2B5EF4-FFF2-40B4-BE49-F238E27FC236}">
              <a16:creationId xmlns:a16="http://schemas.microsoft.com/office/drawing/2014/main" id="{61ADDAB5-B3F1-499C-88E3-0F660AB34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</xdr:col>
      <xdr:colOff>0</xdr:colOff>
      <xdr:row>89</xdr:row>
      <xdr:rowOff>0</xdr:rowOff>
    </xdr:from>
    <xdr:ext cx="152400" cy="152400"/>
    <xdr:pic>
      <xdr:nvPicPr>
        <xdr:cNvPr id="50" name="Image 49">
          <a:extLst>
            <a:ext uri="{FF2B5EF4-FFF2-40B4-BE49-F238E27FC236}">
              <a16:creationId xmlns:a16="http://schemas.microsoft.com/office/drawing/2014/main" id="{9DC17F49-9ABE-4519-91A7-1ED1EA5E6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</xdr:col>
      <xdr:colOff>0</xdr:colOff>
      <xdr:row>89</xdr:row>
      <xdr:rowOff>0</xdr:rowOff>
    </xdr:from>
    <xdr:ext cx="152400" cy="152400"/>
    <xdr:pic>
      <xdr:nvPicPr>
        <xdr:cNvPr id="51" name="Image 50">
          <a:extLst>
            <a:ext uri="{FF2B5EF4-FFF2-40B4-BE49-F238E27FC236}">
              <a16:creationId xmlns:a16="http://schemas.microsoft.com/office/drawing/2014/main" id="{03C87628-10EE-4DDA-A92C-0AB4F334E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3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</xdr:col>
      <xdr:colOff>0</xdr:colOff>
      <xdr:row>89</xdr:row>
      <xdr:rowOff>0</xdr:rowOff>
    </xdr:from>
    <xdr:ext cx="152400" cy="152400"/>
    <xdr:pic>
      <xdr:nvPicPr>
        <xdr:cNvPr id="52" name="Image 51">
          <a:extLst>
            <a:ext uri="{FF2B5EF4-FFF2-40B4-BE49-F238E27FC236}">
              <a16:creationId xmlns:a16="http://schemas.microsoft.com/office/drawing/2014/main" id="{1941CF0E-545A-4F35-82DE-75BB1B509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44</xdr:col>
      <xdr:colOff>0</xdr:colOff>
      <xdr:row>89</xdr:row>
      <xdr:rowOff>0</xdr:rowOff>
    </xdr:from>
    <xdr:ext cx="152400" cy="152400"/>
    <xdr:pic>
      <xdr:nvPicPr>
        <xdr:cNvPr id="53" name="Image 52">
          <a:extLst>
            <a:ext uri="{FF2B5EF4-FFF2-40B4-BE49-F238E27FC236}">
              <a16:creationId xmlns:a16="http://schemas.microsoft.com/office/drawing/2014/main" id="{B563CC4D-95DD-4D1F-BA15-828269A97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0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89</xdr:row>
      <xdr:rowOff>0</xdr:rowOff>
    </xdr:from>
    <xdr:ext cx="152400" cy="152400"/>
    <xdr:pic>
      <xdr:nvPicPr>
        <xdr:cNvPr id="54" name="Image 53">
          <a:extLst>
            <a:ext uri="{FF2B5EF4-FFF2-40B4-BE49-F238E27FC236}">
              <a16:creationId xmlns:a16="http://schemas.microsoft.com/office/drawing/2014/main" id="{1D2FA869-0B3C-497A-8F7F-39E655126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8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</xdr:col>
      <xdr:colOff>0</xdr:colOff>
      <xdr:row>89</xdr:row>
      <xdr:rowOff>0</xdr:rowOff>
    </xdr:from>
    <xdr:ext cx="152400" cy="152400"/>
    <xdr:pic>
      <xdr:nvPicPr>
        <xdr:cNvPr id="55" name="Image 54">
          <a:extLst>
            <a:ext uri="{FF2B5EF4-FFF2-40B4-BE49-F238E27FC236}">
              <a16:creationId xmlns:a16="http://schemas.microsoft.com/office/drawing/2014/main" id="{8163A12B-CA3A-4D7E-9369-E13332AD3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6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47</xdr:col>
      <xdr:colOff>0</xdr:colOff>
      <xdr:row>89</xdr:row>
      <xdr:rowOff>0</xdr:rowOff>
    </xdr:from>
    <xdr:ext cx="152400" cy="152400"/>
    <xdr:pic>
      <xdr:nvPicPr>
        <xdr:cNvPr id="56" name="Image 55">
          <a:extLst>
            <a:ext uri="{FF2B5EF4-FFF2-40B4-BE49-F238E27FC236}">
              <a16:creationId xmlns:a16="http://schemas.microsoft.com/office/drawing/2014/main" id="{0911430A-52A7-4978-B0D1-6BFF7A01F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5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</xdr:col>
      <xdr:colOff>0</xdr:colOff>
      <xdr:row>89</xdr:row>
      <xdr:rowOff>0</xdr:rowOff>
    </xdr:from>
    <xdr:ext cx="152400" cy="152400"/>
    <xdr:pic>
      <xdr:nvPicPr>
        <xdr:cNvPr id="57" name="Image 56">
          <a:extLst>
            <a:ext uri="{FF2B5EF4-FFF2-40B4-BE49-F238E27FC236}">
              <a16:creationId xmlns:a16="http://schemas.microsoft.com/office/drawing/2014/main" id="{7479CC94-E777-487A-A869-BCC37971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3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</xdr:col>
      <xdr:colOff>0</xdr:colOff>
      <xdr:row>89</xdr:row>
      <xdr:rowOff>0</xdr:rowOff>
    </xdr:from>
    <xdr:ext cx="152400" cy="152400"/>
    <xdr:pic>
      <xdr:nvPicPr>
        <xdr:cNvPr id="58" name="Image 57">
          <a:extLst>
            <a:ext uri="{FF2B5EF4-FFF2-40B4-BE49-F238E27FC236}">
              <a16:creationId xmlns:a16="http://schemas.microsoft.com/office/drawing/2014/main" id="{58FCC1BA-2A43-469D-8D61-76D691017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2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</xdr:col>
      <xdr:colOff>0</xdr:colOff>
      <xdr:row>89</xdr:row>
      <xdr:rowOff>0</xdr:rowOff>
    </xdr:from>
    <xdr:ext cx="152400" cy="152400"/>
    <xdr:pic>
      <xdr:nvPicPr>
        <xdr:cNvPr id="59" name="Image 58">
          <a:extLst>
            <a:ext uri="{FF2B5EF4-FFF2-40B4-BE49-F238E27FC236}">
              <a16:creationId xmlns:a16="http://schemas.microsoft.com/office/drawing/2014/main" id="{C03FBE1E-FFFD-4861-A046-D99B15452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0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</xdr:col>
      <xdr:colOff>0</xdr:colOff>
      <xdr:row>89</xdr:row>
      <xdr:rowOff>0</xdr:rowOff>
    </xdr:from>
    <xdr:ext cx="152400" cy="152400"/>
    <xdr:pic>
      <xdr:nvPicPr>
        <xdr:cNvPr id="60" name="Image 59">
          <a:extLst>
            <a:ext uri="{FF2B5EF4-FFF2-40B4-BE49-F238E27FC236}">
              <a16:creationId xmlns:a16="http://schemas.microsoft.com/office/drawing/2014/main" id="{D2E7D332-92D0-4044-BCCE-31B31D04D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9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</xdr:col>
      <xdr:colOff>0</xdr:colOff>
      <xdr:row>89</xdr:row>
      <xdr:rowOff>0</xdr:rowOff>
    </xdr:from>
    <xdr:ext cx="152400" cy="152400"/>
    <xdr:pic>
      <xdr:nvPicPr>
        <xdr:cNvPr id="61" name="Image 60">
          <a:extLst>
            <a:ext uri="{FF2B5EF4-FFF2-40B4-BE49-F238E27FC236}">
              <a16:creationId xmlns:a16="http://schemas.microsoft.com/office/drawing/2014/main" id="{49771027-F04F-427E-8D76-35928F85C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7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</xdr:col>
      <xdr:colOff>0</xdr:colOff>
      <xdr:row>89</xdr:row>
      <xdr:rowOff>0</xdr:rowOff>
    </xdr:from>
    <xdr:ext cx="152400" cy="152400"/>
    <xdr:pic>
      <xdr:nvPicPr>
        <xdr:cNvPr id="62" name="Image 61">
          <a:extLst>
            <a:ext uri="{FF2B5EF4-FFF2-40B4-BE49-F238E27FC236}">
              <a16:creationId xmlns:a16="http://schemas.microsoft.com/office/drawing/2014/main" id="{B8520205-E6B1-4B18-9724-2ADB937F8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</xdr:col>
      <xdr:colOff>0</xdr:colOff>
      <xdr:row>89</xdr:row>
      <xdr:rowOff>0</xdr:rowOff>
    </xdr:from>
    <xdr:ext cx="152400" cy="152400"/>
    <xdr:pic>
      <xdr:nvPicPr>
        <xdr:cNvPr id="63" name="Image 62">
          <a:extLst>
            <a:ext uri="{FF2B5EF4-FFF2-40B4-BE49-F238E27FC236}">
              <a16:creationId xmlns:a16="http://schemas.microsoft.com/office/drawing/2014/main" id="{8902FE9A-1269-46F4-B4D5-A2833C16E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4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</xdr:col>
      <xdr:colOff>0</xdr:colOff>
      <xdr:row>89</xdr:row>
      <xdr:rowOff>0</xdr:rowOff>
    </xdr:from>
    <xdr:ext cx="152400" cy="152400"/>
    <xdr:pic>
      <xdr:nvPicPr>
        <xdr:cNvPr id="64" name="Image 63">
          <a:extLst>
            <a:ext uri="{FF2B5EF4-FFF2-40B4-BE49-F238E27FC236}">
              <a16:creationId xmlns:a16="http://schemas.microsoft.com/office/drawing/2014/main" id="{CC604032-500F-4C09-A625-A529C0414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2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</xdr:col>
      <xdr:colOff>0</xdr:colOff>
      <xdr:row>89</xdr:row>
      <xdr:rowOff>0</xdr:rowOff>
    </xdr:from>
    <xdr:ext cx="152400" cy="152400"/>
    <xdr:pic>
      <xdr:nvPicPr>
        <xdr:cNvPr id="65" name="Image 64">
          <a:extLst>
            <a:ext uri="{FF2B5EF4-FFF2-40B4-BE49-F238E27FC236}">
              <a16:creationId xmlns:a16="http://schemas.microsoft.com/office/drawing/2014/main" id="{14AD0458-2C23-44FD-AC57-A2DB6C386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1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0</xdr:colOff>
      <xdr:row>89</xdr:row>
      <xdr:rowOff>0</xdr:rowOff>
    </xdr:from>
    <xdr:ext cx="152400" cy="152400"/>
    <xdr:pic>
      <xdr:nvPicPr>
        <xdr:cNvPr id="66" name="Image 65">
          <a:extLst>
            <a:ext uri="{FF2B5EF4-FFF2-40B4-BE49-F238E27FC236}">
              <a16:creationId xmlns:a16="http://schemas.microsoft.com/office/drawing/2014/main" id="{F54B61E8-A18C-4563-BD0A-71A6ABCBA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9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</xdr:col>
      <xdr:colOff>0</xdr:colOff>
      <xdr:row>89</xdr:row>
      <xdr:rowOff>0</xdr:rowOff>
    </xdr:from>
    <xdr:ext cx="152400" cy="152400"/>
    <xdr:pic>
      <xdr:nvPicPr>
        <xdr:cNvPr id="67" name="Image 66">
          <a:extLst>
            <a:ext uri="{FF2B5EF4-FFF2-40B4-BE49-F238E27FC236}">
              <a16:creationId xmlns:a16="http://schemas.microsoft.com/office/drawing/2014/main" id="{D3BDCA9E-40EE-4002-BB47-D93EEB605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8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</xdr:col>
      <xdr:colOff>0</xdr:colOff>
      <xdr:row>89</xdr:row>
      <xdr:rowOff>0</xdr:rowOff>
    </xdr:from>
    <xdr:ext cx="152400" cy="152400"/>
    <xdr:pic>
      <xdr:nvPicPr>
        <xdr:cNvPr id="68" name="Image 67">
          <a:extLst>
            <a:ext uri="{FF2B5EF4-FFF2-40B4-BE49-F238E27FC236}">
              <a16:creationId xmlns:a16="http://schemas.microsoft.com/office/drawing/2014/main" id="{E6FE983F-F465-4047-8C1D-F028E2850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60</xdr:col>
      <xdr:colOff>0</xdr:colOff>
      <xdr:row>89</xdr:row>
      <xdr:rowOff>0</xdr:rowOff>
    </xdr:from>
    <xdr:ext cx="152400" cy="152400"/>
    <xdr:pic>
      <xdr:nvPicPr>
        <xdr:cNvPr id="69" name="Image 68">
          <a:extLst>
            <a:ext uri="{FF2B5EF4-FFF2-40B4-BE49-F238E27FC236}">
              <a16:creationId xmlns:a16="http://schemas.microsoft.com/office/drawing/2014/main" id="{C5FF4406-442D-4587-8D94-4BA764720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</xdr:col>
      <xdr:colOff>0</xdr:colOff>
      <xdr:row>89</xdr:row>
      <xdr:rowOff>0</xdr:rowOff>
    </xdr:from>
    <xdr:ext cx="152400" cy="152400"/>
    <xdr:pic>
      <xdr:nvPicPr>
        <xdr:cNvPr id="70" name="Image 69">
          <a:extLst>
            <a:ext uri="{FF2B5EF4-FFF2-40B4-BE49-F238E27FC236}">
              <a16:creationId xmlns:a16="http://schemas.microsoft.com/office/drawing/2014/main" id="{69416F3C-888B-43AB-ADB9-6ECE2FAA8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</xdr:col>
      <xdr:colOff>0</xdr:colOff>
      <xdr:row>89</xdr:row>
      <xdr:rowOff>0</xdr:rowOff>
    </xdr:from>
    <xdr:ext cx="152400" cy="152400"/>
    <xdr:pic>
      <xdr:nvPicPr>
        <xdr:cNvPr id="71" name="Image 70">
          <a:extLst>
            <a:ext uri="{FF2B5EF4-FFF2-40B4-BE49-F238E27FC236}">
              <a16:creationId xmlns:a16="http://schemas.microsoft.com/office/drawing/2014/main" id="{B3CFCBB6-340B-4E24-B530-0999D11D4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1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</xdr:col>
      <xdr:colOff>0</xdr:colOff>
      <xdr:row>89</xdr:row>
      <xdr:rowOff>0</xdr:rowOff>
    </xdr:from>
    <xdr:ext cx="152400" cy="152400"/>
    <xdr:pic>
      <xdr:nvPicPr>
        <xdr:cNvPr id="72" name="Image 71">
          <a:extLst>
            <a:ext uri="{FF2B5EF4-FFF2-40B4-BE49-F238E27FC236}">
              <a16:creationId xmlns:a16="http://schemas.microsoft.com/office/drawing/2014/main" id="{421D35F5-9AF4-445C-B13F-34708C6AE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0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</xdr:col>
      <xdr:colOff>0</xdr:colOff>
      <xdr:row>89</xdr:row>
      <xdr:rowOff>0</xdr:rowOff>
    </xdr:from>
    <xdr:ext cx="152400" cy="152400"/>
    <xdr:pic>
      <xdr:nvPicPr>
        <xdr:cNvPr id="73" name="Image 72">
          <a:extLst>
            <a:ext uri="{FF2B5EF4-FFF2-40B4-BE49-F238E27FC236}">
              <a16:creationId xmlns:a16="http://schemas.microsoft.com/office/drawing/2014/main" id="{DDE55E10-0A8A-4F72-B3FF-C508CCCC4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8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65</xdr:col>
      <xdr:colOff>0</xdr:colOff>
      <xdr:row>89</xdr:row>
      <xdr:rowOff>0</xdr:rowOff>
    </xdr:from>
    <xdr:ext cx="152400" cy="152400"/>
    <xdr:pic>
      <xdr:nvPicPr>
        <xdr:cNvPr id="74" name="Image 73">
          <a:extLst>
            <a:ext uri="{FF2B5EF4-FFF2-40B4-BE49-F238E27FC236}">
              <a16:creationId xmlns:a16="http://schemas.microsoft.com/office/drawing/2014/main" id="{B3802B55-0A9C-43A6-9785-8ACA576BB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7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66</xdr:col>
      <xdr:colOff>0</xdr:colOff>
      <xdr:row>89</xdr:row>
      <xdr:rowOff>0</xdr:rowOff>
    </xdr:from>
    <xdr:ext cx="152400" cy="152400"/>
    <xdr:pic>
      <xdr:nvPicPr>
        <xdr:cNvPr id="75" name="Image 74">
          <a:extLst>
            <a:ext uri="{FF2B5EF4-FFF2-40B4-BE49-F238E27FC236}">
              <a16:creationId xmlns:a16="http://schemas.microsoft.com/office/drawing/2014/main" id="{FC9DF6C2-CF94-4528-B0C3-95B4CDE84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67</xdr:col>
      <xdr:colOff>0</xdr:colOff>
      <xdr:row>89</xdr:row>
      <xdr:rowOff>0</xdr:rowOff>
    </xdr:from>
    <xdr:ext cx="152400" cy="152400"/>
    <xdr:pic>
      <xdr:nvPicPr>
        <xdr:cNvPr id="76" name="Image 75">
          <a:extLst>
            <a:ext uri="{FF2B5EF4-FFF2-40B4-BE49-F238E27FC236}">
              <a16:creationId xmlns:a16="http://schemas.microsoft.com/office/drawing/2014/main" id="{16BC6E1C-D55A-4654-88F5-D8894C909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</xdr:col>
      <xdr:colOff>0</xdr:colOff>
      <xdr:row>89</xdr:row>
      <xdr:rowOff>0</xdr:rowOff>
    </xdr:from>
    <xdr:ext cx="152400" cy="152400"/>
    <xdr:pic>
      <xdr:nvPicPr>
        <xdr:cNvPr id="77" name="Image 76">
          <a:extLst>
            <a:ext uri="{FF2B5EF4-FFF2-40B4-BE49-F238E27FC236}">
              <a16:creationId xmlns:a16="http://schemas.microsoft.com/office/drawing/2014/main" id="{8AEE3BE3-7B83-4AB1-8D80-242EDFCEF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</xdr:col>
      <xdr:colOff>0</xdr:colOff>
      <xdr:row>89</xdr:row>
      <xdr:rowOff>0</xdr:rowOff>
    </xdr:from>
    <xdr:ext cx="152400" cy="152400"/>
    <xdr:pic>
      <xdr:nvPicPr>
        <xdr:cNvPr id="78" name="Image 77">
          <a:extLst>
            <a:ext uri="{FF2B5EF4-FFF2-40B4-BE49-F238E27FC236}">
              <a16:creationId xmlns:a16="http://schemas.microsoft.com/office/drawing/2014/main" id="{084FB612-7935-4720-9FD6-532EDF884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1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</xdr:col>
      <xdr:colOff>0</xdr:colOff>
      <xdr:row>89</xdr:row>
      <xdr:rowOff>0</xdr:rowOff>
    </xdr:from>
    <xdr:ext cx="152400" cy="152400"/>
    <xdr:pic>
      <xdr:nvPicPr>
        <xdr:cNvPr id="79" name="Image 78">
          <a:extLst>
            <a:ext uri="{FF2B5EF4-FFF2-40B4-BE49-F238E27FC236}">
              <a16:creationId xmlns:a16="http://schemas.microsoft.com/office/drawing/2014/main" id="{E59EC889-5216-4A90-A4F9-3EB479A04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</xdr:col>
      <xdr:colOff>0</xdr:colOff>
      <xdr:row>89</xdr:row>
      <xdr:rowOff>0</xdr:rowOff>
    </xdr:from>
    <xdr:ext cx="152400" cy="152400"/>
    <xdr:pic>
      <xdr:nvPicPr>
        <xdr:cNvPr id="80" name="Image 79">
          <a:extLst>
            <a:ext uri="{FF2B5EF4-FFF2-40B4-BE49-F238E27FC236}">
              <a16:creationId xmlns:a16="http://schemas.microsoft.com/office/drawing/2014/main" id="{92C0ABD9-731A-4E0D-8E82-7A872B6AB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7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</xdr:col>
      <xdr:colOff>0</xdr:colOff>
      <xdr:row>89</xdr:row>
      <xdr:rowOff>0</xdr:rowOff>
    </xdr:from>
    <xdr:ext cx="152400" cy="152400"/>
    <xdr:pic>
      <xdr:nvPicPr>
        <xdr:cNvPr id="81" name="Image 80">
          <a:extLst>
            <a:ext uri="{FF2B5EF4-FFF2-40B4-BE49-F238E27FC236}">
              <a16:creationId xmlns:a16="http://schemas.microsoft.com/office/drawing/2014/main" id="{D1323E98-D632-4D8F-8B4B-5317412BB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6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73</xdr:col>
      <xdr:colOff>0</xdr:colOff>
      <xdr:row>89</xdr:row>
      <xdr:rowOff>0</xdr:rowOff>
    </xdr:from>
    <xdr:ext cx="152400" cy="152400"/>
    <xdr:pic>
      <xdr:nvPicPr>
        <xdr:cNvPr id="82" name="Image 81">
          <a:extLst>
            <a:ext uri="{FF2B5EF4-FFF2-40B4-BE49-F238E27FC236}">
              <a16:creationId xmlns:a16="http://schemas.microsoft.com/office/drawing/2014/main" id="{AE405D82-6E54-45C6-BDD6-F2914251D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74</xdr:col>
      <xdr:colOff>0</xdr:colOff>
      <xdr:row>89</xdr:row>
      <xdr:rowOff>0</xdr:rowOff>
    </xdr:from>
    <xdr:ext cx="152400" cy="152400"/>
    <xdr:pic>
      <xdr:nvPicPr>
        <xdr:cNvPr id="83" name="Image 82">
          <a:extLst>
            <a:ext uri="{FF2B5EF4-FFF2-40B4-BE49-F238E27FC236}">
              <a16:creationId xmlns:a16="http://schemas.microsoft.com/office/drawing/2014/main" id="{4A90FA4B-59ED-42CE-86A0-D50CFB56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3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75</xdr:col>
      <xdr:colOff>0</xdr:colOff>
      <xdr:row>89</xdr:row>
      <xdr:rowOff>0</xdr:rowOff>
    </xdr:from>
    <xdr:ext cx="152400" cy="152400"/>
    <xdr:pic>
      <xdr:nvPicPr>
        <xdr:cNvPr id="84" name="Image 83">
          <a:extLst>
            <a:ext uri="{FF2B5EF4-FFF2-40B4-BE49-F238E27FC236}">
              <a16:creationId xmlns:a16="http://schemas.microsoft.com/office/drawing/2014/main" id="{E0C3ABE6-D2F3-43BF-9EFE-5386D798F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1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</xdr:col>
      <xdr:colOff>0</xdr:colOff>
      <xdr:row>89</xdr:row>
      <xdr:rowOff>0</xdr:rowOff>
    </xdr:from>
    <xdr:ext cx="152400" cy="152400"/>
    <xdr:pic>
      <xdr:nvPicPr>
        <xdr:cNvPr id="85" name="Image 84">
          <a:extLst>
            <a:ext uri="{FF2B5EF4-FFF2-40B4-BE49-F238E27FC236}">
              <a16:creationId xmlns:a16="http://schemas.microsoft.com/office/drawing/2014/main" id="{C09D8629-E6AD-4F08-9D9E-87D3547EF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0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</xdr:col>
      <xdr:colOff>0</xdr:colOff>
      <xdr:row>89</xdr:row>
      <xdr:rowOff>0</xdr:rowOff>
    </xdr:from>
    <xdr:ext cx="152400" cy="152400"/>
    <xdr:pic>
      <xdr:nvPicPr>
        <xdr:cNvPr id="86" name="Image 85">
          <a:extLst>
            <a:ext uri="{FF2B5EF4-FFF2-40B4-BE49-F238E27FC236}">
              <a16:creationId xmlns:a16="http://schemas.microsoft.com/office/drawing/2014/main" id="{46418AFD-B63D-4E0C-81A2-7E4A56EF9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78</xdr:col>
      <xdr:colOff>0</xdr:colOff>
      <xdr:row>89</xdr:row>
      <xdr:rowOff>0</xdr:rowOff>
    </xdr:from>
    <xdr:ext cx="152400" cy="152400"/>
    <xdr:pic>
      <xdr:nvPicPr>
        <xdr:cNvPr id="87" name="Image 86">
          <a:extLst>
            <a:ext uri="{FF2B5EF4-FFF2-40B4-BE49-F238E27FC236}">
              <a16:creationId xmlns:a16="http://schemas.microsoft.com/office/drawing/2014/main" id="{26614FE4-931A-4DA0-BC36-92D7B7C4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7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</xdr:col>
      <xdr:colOff>0</xdr:colOff>
      <xdr:row>89</xdr:row>
      <xdr:rowOff>0</xdr:rowOff>
    </xdr:from>
    <xdr:ext cx="152400" cy="152400"/>
    <xdr:pic>
      <xdr:nvPicPr>
        <xdr:cNvPr id="88" name="Image 87">
          <a:extLst>
            <a:ext uri="{FF2B5EF4-FFF2-40B4-BE49-F238E27FC236}">
              <a16:creationId xmlns:a16="http://schemas.microsoft.com/office/drawing/2014/main" id="{BD415ADC-51CE-4C80-ABF0-A51AEE4DD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</xdr:col>
      <xdr:colOff>0</xdr:colOff>
      <xdr:row>89</xdr:row>
      <xdr:rowOff>0</xdr:rowOff>
    </xdr:from>
    <xdr:ext cx="152400" cy="152400"/>
    <xdr:pic>
      <xdr:nvPicPr>
        <xdr:cNvPr id="89" name="Image 88">
          <a:extLst>
            <a:ext uri="{FF2B5EF4-FFF2-40B4-BE49-F238E27FC236}">
              <a16:creationId xmlns:a16="http://schemas.microsoft.com/office/drawing/2014/main" id="{ABC2FBDF-5C24-4053-830F-71292EEB2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3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81</xdr:col>
      <xdr:colOff>0</xdr:colOff>
      <xdr:row>89</xdr:row>
      <xdr:rowOff>0</xdr:rowOff>
    </xdr:from>
    <xdr:ext cx="152400" cy="152400"/>
    <xdr:pic>
      <xdr:nvPicPr>
        <xdr:cNvPr id="90" name="Image 89">
          <a:extLst>
            <a:ext uri="{FF2B5EF4-FFF2-40B4-BE49-F238E27FC236}">
              <a16:creationId xmlns:a16="http://schemas.microsoft.com/office/drawing/2014/main" id="{1AFA3D52-B9F6-473D-AC3D-B2C6C90B8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2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82</xdr:col>
      <xdr:colOff>0</xdr:colOff>
      <xdr:row>89</xdr:row>
      <xdr:rowOff>0</xdr:rowOff>
    </xdr:from>
    <xdr:ext cx="152400" cy="152400"/>
    <xdr:pic>
      <xdr:nvPicPr>
        <xdr:cNvPr id="91" name="Image 90">
          <a:extLst>
            <a:ext uri="{FF2B5EF4-FFF2-40B4-BE49-F238E27FC236}">
              <a16:creationId xmlns:a16="http://schemas.microsoft.com/office/drawing/2014/main" id="{141143A4-AEDE-4BCD-B4D7-9CEA896EB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0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83</xdr:col>
      <xdr:colOff>0</xdr:colOff>
      <xdr:row>89</xdr:row>
      <xdr:rowOff>0</xdr:rowOff>
    </xdr:from>
    <xdr:ext cx="152400" cy="152400"/>
    <xdr:pic>
      <xdr:nvPicPr>
        <xdr:cNvPr id="92" name="Image 91">
          <a:extLst>
            <a:ext uri="{FF2B5EF4-FFF2-40B4-BE49-F238E27FC236}">
              <a16:creationId xmlns:a16="http://schemas.microsoft.com/office/drawing/2014/main" id="{3F0B7EFE-FB4E-4990-A215-7CA277437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9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</xdr:col>
      <xdr:colOff>0</xdr:colOff>
      <xdr:row>89</xdr:row>
      <xdr:rowOff>0</xdr:rowOff>
    </xdr:from>
    <xdr:ext cx="152400" cy="152400"/>
    <xdr:pic>
      <xdr:nvPicPr>
        <xdr:cNvPr id="93" name="Image 92">
          <a:extLst>
            <a:ext uri="{FF2B5EF4-FFF2-40B4-BE49-F238E27FC236}">
              <a16:creationId xmlns:a16="http://schemas.microsoft.com/office/drawing/2014/main" id="{C88B7657-AA45-463A-987C-9C80590D1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7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85</xdr:col>
      <xdr:colOff>0</xdr:colOff>
      <xdr:row>89</xdr:row>
      <xdr:rowOff>0</xdr:rowOff>
    </xdr:from>
    <xdr:ext cx="152400" cy="152400"/>
    <xdr:pic>
      <xdr:nvPicPr>
        <xdr:cNvPr id="94" name="Image 93">
          <a:extLst>
            <a:ext uri="{FF2B5EF4-FFF2-40B4-BE49-F238E27FC236}">
              <a16:creationId xmlns:a16="http://schemas.microsoft.com/office/drawing/2014/main" id="{9A3D6DF6-B5A3-4CFC-9F4B-3B9F0606B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6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86</xdr:col>
      <xdr:colOff>0</xdr:colOff>
      <xdr:row>89</xdr:row>
      <xdr:rowOff>0</xdr:rowOff>
    </xdr:from>
    <xdr:ext cx="152400" cy="152400"/>
    <xdr:pic>
      <xdr:nvPicPr>
        <xdr:cNvPr id="95" name="Image 94">
          <a:extLst>
            <a:ext uri="{FF2B5EF4-FFF2-40B4-BE49-F238E27FC236}">
              <a16:creationId xmlns:a16="http://schemas.microsoft.com/office/drawing/2014/main" id="{6D8435C8-A197-481B-8E45-3D950C4B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4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87</xdr:col>
      <xdr:colOff>0</xdr:colOff>
      <xdr:row>89</xdr:row>
      <xdr:rowOff>0</xdr:rowOff>
    </xdr:from>
    <xdr:ext cx="152400" cy="152400"/>
    <xdr:pic>
      <xdr:nvPicPr>
        <xdr:cNvPr id="96" name="Image 95">
          <a:extLst>
            <a:ext uri="{FF2B5EF4-FFF2-40B4-BE49-F238E27FC236}">
              <a16:creationId xmlns:a16="http://schemas.microsoft.com/office/drawing/2014/main" id="{74ADED7A-FD68-4DC0-BA15-265EABA44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88</xdr:col>
      <xdr:colOff>0</xdr:colOff>
      <xdr:row>89</xdr:row>
      <xdr:rowOff>0</xdr:rowOff>
    </xdr:from>
    <xdr:ext cx="152400" cy="152400"/>
    <xdr:pic>
      <xdr:nvPicPr>
        <xdr:cNvPr id="97" name="Image 96">
          <a:extLst>
            <a:ext uri="{FF2B5EF4-FFF2-40B4-BE49-F238E27FC236}">
              <a16:creationId xmlns:a16="http://schemas.microsoft.com/office/drawing/2014/main" id="{EB532548-232A-4B29-ABE5-35D23D6FF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1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89</xdr:col>
      <xdr:colOff>0</xdr:colOff>
      <xdr:row>89</xdr:row>
      <xdr:rowOff>0</xdr:rowOff>
    </xdr:from>
    <xdr:ext cx="152400" cy="152400"/>
    <xdr:pic>
      <xdr:nvPicPr>
        <xdr:cNvPr id="98" name="Image 97">
          <a:extLst>
            <a:ext uri="{FF2B5EF4-FFF2-40B4-BE49-F238E27FC236}">
              <a16:creationId xmlns:a16="http://schemas.microsoft.com/office/drawing/2014/main" id="{E4DD8164-8393-4BF2-8C78-59F2ACBE3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9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</xdr:col>
      <xdr:colOff>0</xdr:colOff>
      <xdr:row>89</xdr:row>
      <xdr:rowOff>0</xdr:rowOff>
    </xdr:from>
    <xdr:ext cx="152400" cy="152400"/>
    <xdr:pic>
      <xdr:nvPicPr>
        <xdr:cNvPr id="99" name="Image 98">
          <a:extLst>
            <a:ext uri="{FF2B5EF4-FFF2-40B4-BE49-F238E27FC236}">
              <a16:creationId xmlns:a16="http://schemas.microsoft.com/office/drawing/2014/main" id="{7D1103F8-BB6D-4BB3-88AB-E07A3352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8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</xdr:col>
      <xdr:colOff>0</xdr:colOff>
      <xdr:row>89</xdr:row>
      <xdr:rowOff>0</xdr:rowOff>
    </xdr:from>
    <xdr:ext cx="152400" cy="152400"/>
    <xdr:pic>
      <xdr:nvPicPr>
        <xdr:cNvPr id="100" name="Image 99">
          <a:extLst>
            <a:ext uri="{FF2B5EF4-FFF2-40B4-BE49-F238E27FC236}">
              <a16:creationId xmlns:a16="http://schemas.microsoft.com/office/drawing/2014/main" id="{5A71CEF3-C733-4EC5-8D85-4FBFE37D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6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89</xdr:row>
      <xdr:rowOff>0</xdr:rowOff>
    </xdr:from>
    <xdr:ext cx="152400" cy="152400"/>
    <xdr:pic>
      <xdr:nvPicPr>
        <xdr:cNvPr id="101" name="Image 100">
          <a:extLst>
            <a:ext uri="{FF2B5EF4-FFF2-40B4-BE49-F238E27FC236}">
              <a16:creationId xmlns:a16="http://schemas.microsoft.com/office/drawing/2014/main" id="{35BA4181-52D9-4EEF-9E4B-3D26D865E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5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93</xdr:col>
      <xdr:colOff>0</xdr:colOff>
      <xdr:row>89</xdr:row>
      <xdr:rowOff>0</xdr:rowOff>
    </xdr:from>
    <xdr:ext cx="152400" cy="152400"/>
    <xdr:pic>
      <xdr:nvPicPr>
        <xdr:cNvPr id="102" name="Image 101">
          <a:extLst>
            <a:ext uri="{FF2B5EF4-FFF2-40B4-BE49-F238E27FC236}">
              <a16:creationId xmlns:a16="http://schemas.microsoft.com/office/drawing/2014/main" id="{9C423249-A2C0-48A2-9226-350400323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94</xdr:col>
      <xdr:colOff>0</xdr:colOff>
      <xdr:row>89</xdr:row>
      <xdr:rowOff>0</xdr:rowOff>
    </xdr:from>
    <xdr:ext cx="152400" cy="152400"/>
    <xdr:pic>
      <xdr:nvPicPr>
        <xdr:cNvPr id="103" name="Image 102">
          <a:extLst>
            <a:ext uri="{FF2B5EF4-FFF2-40B4-BE49-F238E27FC236}">
              <a16:creationId xmlns:a16="http://schemas.microsoft.com/office/drawing/2014/main" id="{D2ED5DC4-F410-40B9-8C17-1B337C34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95</xdr:col>
      <xdr:colOff>0</xdr:colOff>
      <xdr:row>89</xdr:row>
      <xdr:rowOff>0</xdr:rowOff>
    </xdr:from>
    <xdr:ext cx="152400" cy="152400"/>
    <xdr:pic>
      <xdr:nvPicPr>
        <xdr:cNvPr id="104" name="Image 103">
          <a:extLst>
            <a:ext uri="{FF2B5EF4-FFF2-40B4-BE49-F238E27FC236}">
              <a16:creationId xmlns:a16="http://schemas.microsoft.com/office/drawing/2014/main" id="{B7515550-A298-4087-BC0E-03600A9DF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0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96</xdr:col>
      <xdr:colOff>0</xdr:colOff>
      <xdr:row>89</xdr:row>
      <xdr:rowOff>0</xdr:rowOff>
    </xdr:from>
    <xdr:ext cx="152400" cy="152400"/>
    <xdr:pic>
      <xdr:nvPicPr>
        <xdr:cNvPr id="105" name="Image 104">
          <a:extLst>
            <a:ext uri="{FF2B5EF4-FFF2-40B4-BE49-F238E27FC236}">
              <a16:creationId xmlns:a16="http://schemas.microsoft.com/office/drawing/2014/main" id="{781E662D-2C65-4BBF-AFE0-24C7AE61C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8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97</xdr:col>
      <xdr:colOff>0</xdr:colOff>
      <xdr:row>89</xdr:row>
      <xdr:rowOff>0</xdr:rowOff>
    </xdr:from>
    <xdr:ext cx="152400" cy="152400"/>
    <xdr:pic>
      <xdr:nvPicPr>
        <xdr:cNvPr id="106" name="Image 105">
          <a:extLst>
            <a:ext uri="{FF2B5EF4-FFF2-40B4-BE49-F238E27FC236}">
              <a16:creationId xmlns:a16="http://schemas.microsoft.com/office/drawing/2014/main" id="{37309324-AEB2-43A0-885A-6E8AD7984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</xdr:col>
      <xdr:colOff>0</xdr:colOff>
      <xdr:row>89</xdr:row>
      <xdr:rowOff>0</xdr:rowOff>
    </xdr:from>
    <xdr:ext cx="152400" cy="152400"/>
    <xdr:pic>
      <xdr:nvPicPr>
        <xdr:cNvPr id="107" name="Image 106">
          <a:extLst>
            <a:ext uri="{FF2B5EF4-FFF2-40B4-BE49-F238E27FC236}">
              <a16:creationId xmlns:a16="http://schemas.microsoft.com/office/drawing/2014/main" id="{D60DFB53-3FF4-4DD4-912C-3A83E4DEC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5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99</xdr:col>
      <xdr:colOff>0</xdr:colOff>
      <xdr:row>89</xdr:row>
      <xdr:rowOff>0</xdr:rowOff>
    </xdr:from>
    <xdr:ext cx="152400" cy="152400"/>
    <xdr:pic>
      <xdr:nvPicPr>
        <xdr:cNvPr id="108" name="Image 107">
          <a:extLst>
            <a:ext uri="{FF2B5EF4-FFF2-40B4-BE49-F238E27FC236}">
              <a16:creationId xmlns:a16="http://schemas.microsoft.com/office/drawing/2014/main" id="{D9170D95-4DD0-456E-AEED-7E6112502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4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100</xdr:col>
      <xdr:colOff>0</xdr:colOff>
      <xdr:row>89</xdr:row>
      <xdr:rowOff>0</xdr:rowOff>
    </xdr:from>
    <xdr:ext cx="152400" cy="152400"/>
    <xdr:pic>
      <xdr:nvPicPr>
        <xdr:cNvPr id="109" name="Image 108">
          <a:extLst>
            <a:ext uri="{FF2B5EF4-FFF2-40B4-BE49-F238E27FC236}">
              <a16:creationId xmlns:a16="http://schemas.microsoft.com/office/drawing/2014/main" id="{663CF3DA-4AC3-42DF-803B-F18B15809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2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</xdr:col>
      <xdr:colOff>0</xdr:colOff>
      <xdr:row>89</xdr:row>
      <xdr:rowOff>0</xdr:rowOff>
    </xdr:from>
    <xdr:ext cx="152400" cy="152400"/>
    <xdr:pic>
      <xdr:nvPicPr>
        <xdr:cNvPr id="110" name="Image 109">
          <a:extLst>
            <a:ext uri="{FF2B5EF4-FFF2-40B4-BE49-F238E27FC236}">
              <a16:creationId xmlns:a16="http://schemas.microsoft.com/office/drawing/2014/main" id="{6E5FC395-0E4A-4C30-B646-3A371BBA9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1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102</xdr:col>
      <xdr:colOff>0</xdr:colOff>
      <xdr:row>89</xdr:row>
      <xdr:rowOff>0</xdr:rowOff>
    </xdr:from>
    <xdr:ext cx="152400" cy="152400"/>
    <xdr:pic>
      <xdr:nvPicPr>
        <xdr:cNvPr id="111" name="Image 110">
          <a:extLst>
            <a:ext uri="{FF2B5EF4-FFF2-40B4-BE49-F238E27FC236}">
              <a16:creationId xmlns:a16="http://schemas.microsoft.com/office/drawing/2014/main" id="{D86C7767-A699-4D9A-AF28-DC1FA5BEC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103</xdr:col>
      <xdr:colOff>0</xdr:colOff>
      <xdr:row>89</xdr:row>
      <xdr:rowOff>0</xdr:rowOff>
    </xdr:from>
    <xdr:ext cx="152400" cy="152400"/>
    <xdr:pic>
      <xdr:nvPicPr>
        <xdr:cNvPr id="112" name="Image 111">
          <a:extLst>
            <a:ext uri="{FF2B5EF4-FFF2-40B4-BE49-F238E27FC236}">
              <a16:creationId xmlns:a16="http://schemas.microsoft.com/office/drawing/2014/main" id="{A5BD2E7C-E933-49B5-A570-D4C286285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8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104</xdr:col>
      <xdr:colOff>0</xdr:colOff>
      <xdr:row>89</xdr:row>
      <xdr:rowOff>0</xdr:rowOff>
    </xdr:from>
    <xdr:ext cx="152400" cy="152400"/>
    <xdr:pic>
      <xdr:nvPicPr>
        <xdr:cNvPr id="113" name="Image 112">
          <a:extLst>
            <a:ext uri="{FF2B5EF4-FFF2-40B4-BE49-F238E27FC236}">
              <a16:creationId xmlns:a16="http://schemas.microsoft.com/office/drawing/2014/main" id="{6715E9A0-FD79-4614-A40A-496714AAE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105</xdr:col>
      <xdr:colOff>0</xdr:colOff>
      <xdr:row>89</xdr:row>
      <xdr:rowOff>0</xdr:rowOff>
    </xdr:from>
    <xdr:ext cx="152400" cy="152400"/>
    <xdr:pic>
      <xdr:nvPicPr>
        <xdr:cNvPr id="114" name="Image 113">
          <a:extLst>
            <a:ext uri="{FF2B5EF4-FFF2-40B4-BE49-F238E27FC236}">
              <a16:creationId xmlns:a16="http://schemas.microsoft.com/office/drawing/2014/main" id="{2F1CA1BD-40FE-42FC-B558-00AEACF23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4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106</xdr:col>
      <xdr:colOff>0</xdr:colOff>
      <xdr:row>89</xdr:row>
      <xdr:rowOff>0</xdr:rowOff>
    </xdr:from>
    <xdr:ext cx="152400" cy="152400"/>
    <xdr:pic>
      <xdr:nvPicPr>
        <xdr:cNvPr id="115" name="Image 114">
          <a:extLst>
            <a:ext uri="{FF2B5EF4-FFF2-40B4-BE49-F238E27FC236}">
              <a16:creationId xmlns:a16="http://schemas.microsoft.com/office/drawing/2014/main" id="{8095824D-71CA-42FE-BE0D-6D787C712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3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</xdr:col>
      <xdr:colOff>0</xdr:colOff>
      <xdr:row>89</xdr:row>
      <xdr:rowOff>0</xdr:rowOff>
    </xdr:from>
    <xdr:ext cx="152400" cy="152400"/>
    <xdr:pic>
      <xdr:nvPicPr>
        <xdr:cNvPr id="116" name="Image 115">
          <a:extLst>
            <a:ext uri="{FF2B5EF4-FFF2-40B4-BE49-F238E27FC236}">
              <a16:creationId xmlns:a16="http://schemas.microsoft.com/office/drawing/2014/main" id="{18EB4F9F-7149-409D-943E-754CC88C5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</xdr:col>
      <xdr:colOff>0</xdr:colOff>
      <xdr:row>89</xdr:row>
      <xdr:rowOff>0</xdr:rowOff>
    </xdr:from>
    <xdr:ext cx="152400" cy="152400"/>
    <xdr:pic>
      <xdr:nvPicPr>
        <xdr:cNvPr id="117" name="Image 116">
          <a:extLst>
            <a:ext uri="{FF2B5EF4-FFF2-40B4-BE49-F238E27FC236}">
              <a16:creationId xmlns:a16="http://schemas.microsoft.com/office/drawing/2014/main" id="{24F39E35-A890-4F9F-8EBD-9DBA30FAB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0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109</xdr:col>
      <xdr:colOff>0</xdr:colOff>
      <xdr:row>89</xdr:row>
      <xdr:rowOff>0</xdr:rowOff>
    </xdr:from>
    <xdr:ext cx="152400" cy="152400"/>
    <xdr:pic>
      <xdr:nvPicPr>
        <xdr:cNvPr id="118" name="Image 117">
          <a:extLst>
            <a:ext uri="{FF2B5EF4-FFF2-40B4-BE49-F238E27FC236}">
              <a16:creationId xmlns:a16="http://schemas.microsoft.com/office/drawing/2014/main" id="{D8C8545B-73B3-4AB1-B897-DF378BC19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8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110</xdr:col>
      <xdr:colOff>0</xdr:colOff>
      <xdr:row>89</xdr:row>
      <xdr:rowOff>0</xdr:rowOff>
    </xdr:from>
    <xdr:ext cx="152400" cy="152400"/>
    <xdr:pic>
      <xdr:nvPicPr>
        <xdr:cNvPr id="119" name="Image 118">
          <a:extLst>
            <a:ext uri="{FF2B5EF4-FFF2-40B4-BE49-F238E27FC236}">
              <a16:creationId xmlns:a16="http://schemas.microsoft.com/office/drawing/2014/main" id="{97FEB526-06F9-4276-B5A5-B8BC7628E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7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111</xdr:col>
      <xdr:colOff>0</xdr:colOff>
      <xdr:row>89</xdr:row>
      <xdr:rowOff>0</xdr:rowOff>
    </xdr:from>
    <xdr:ext cx="152400" cy="152400"/>
    <xdr:pic>
      <xdr:nvPicPr>
        <xdr:cNvPr id="120" name="Image 119">
          <a:extLst>
            <a:ext uri="{FF2B5EF4-FFF2-40B4-BE49-F238E27FC236}">
              <a16:creationId xmlns:a16="http://schemas.microsoft.com/office/drawing/2014/main" id="{8E51D93F-AB4F-472E-89F3-139CFE5C5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112</xdr:col>
      <xdr:colOff>0</xdr:colOff>
      <xdr:row>89</xdr:row>
      <xdr:rowOff>0</xdr:rowOff>
    </xdr:from>
    <xdr:ext cx="152400" cy="152400"/>
    <xdr:pic>
      <xdr:nvPicPr>
        <xdr:cNvPr id="121" name="Image 120">
          <a:extLst>
            <a:ext uri="{FF2B5EF4-FFF2-40B4-BE49-F238E27FC236}">
              <a16:creationId xmlns:a16="http://schemas.microsoft.com/office/drawing/2014/main" id="{DC610FD9-EBE5-47D1-96D6-A8F3DB6DC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4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113</xdr:col>
      <xdr:colOff>0</xdr:colOff>
      <xdr:row>89</xdr:row>
      <xdr:rowOff>0</xdr:rowOff>
    </xdr:from>
    <xdr:ext cx="152400" cy="152400"/>
    <xdr:pic>
      <xdr:nvPicPr>
        <xdr:cNvPr id="122" name="Image 121">
          <a:extLst>
            <a:ext uri="{FF2B5EF4-FFF2-40B4-BE49-F238E27FC236}">
              <a16:creationId xmlns:a16="http://schemas.microsoft.com/office/drawing/2014/main" id="{545BFA68-7CF3-476A-9085-193495820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2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114</xdr:col>
      <xdr:colOff>0</xdr:colOff>
      <xdr:row>89</xdr:row>
      <xdr:rowOff>0</xdr:rowOff>
    </xdr:from>
    <xdr:ext cx="152400" cy="152400"/>
    <xdr:pic>
      <xdr:nvPicPr>
        <xdr:cNvPr id="123" name="Image 122">
          <a:extLst>
            <a:ext uri="{FF2B5EF4-FFF2-40B4-BE49-F238E27FC236}">
              <a16:creationId xmlns:a16="http://schemas.microsoft.com/office/drawing/2014/main" id="{5B1C7120-F7AE-431E-A328-F32B72A0E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0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115</xdr:col>
      <xdr:colOff>0</xdr:colOff>
      <xdr:row>89</xdr:row>
      <xdr:rowOff>0</xdr:rowOff>
    </xdr:from>
    <xdr:ext cx="152400" cy="152400"/>
    <xdr:pic>
      <xdr:nvPicPr>
        <xdr:cNvPr id="124" name="Image 123">
          <a:extLst>
            <a:ext uri="{FF2B5EF4-FFF2-40B4-BE49-F238E27FC236}">
              <a16:creationId xmlns:a16="http://schemas.microsoft.com/office/drawing/2014/main" id="{78D9FD38-B723-4D0B-B29D-AD3540ED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9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</xdr:col>
      <xdr:colOff>0</xdr:colOff>
      <xdr:row>89</xdr:row>
      <xdr:rowOff>0</xdr:rowOff>
    </xdr:from>
    <xdr:ext cx="152400" cy="152400"/>
    <xdr:pic>
      <xdr:nvPicPr>
        <xdr:cNvPr id="125" name="Image 124">
          <a:extLst>
            <a:ext uri="{FF2B5EF4-FFF2-40B4-BE49-F238E27FC236}">
              <a16:creationId xmlns:a16="http://schemas.microsoft.com/office/drawing/2014/main" id="{443C6556-AAB4-4CBD-AB1A-655BCF30B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7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117</xdr:col>
      <xdr:colOff>0</xdr:colOff>
      <xdr:row>89</xdr:row>
      <xdr:rowOff>0</xdr:rowOff>
    </xdr:from>
    <xdr:ext cx="152400" cy="152400"/>
    <xdr:pic>
      <xdr:nvPicPr>
        <xdr:cNvPr id="126" name="Image 125">
          <a:extLst>
            <a:ext uri="{FF2B5EF4-FFF2-40B4-BE49-F238E27FC236}">
              <a16:creationId xmlns:a16="http://schemas.microsoft.com/office/drawing/2014/main" id="{F31ACBED-1A1D-46AE-B16F-D64FD66DA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6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118</xdr:col>
      <xdr:colOff>0</xdr:colOff>
      <xdr:row>89</xdr:row>
      <xdr:rowOff>0</xdr:rowOff>
    </xdr:from>
    <xdr:ext cx="152400" cy="152400"/>
    <xdr:pic>
      <xdr:nvPicPr>
        <xdr:cNvPr id="127" name="Image 126">
          <a:extLst>
            <a:ext uri="{FF2B5EF4-FFF2-40B4-BE49-F238E27FC236}">
              <a16:creationId xmlns:a16="http://schemas.microsoft.com/office/drawing/2014/main" id="{BD670956-CCDF-47A2-9E87-E0CEE6CC8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4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119</xdr:col>
      <xdr:colOff>0</xdr:colOff>
      <xdr:row>89</xdr:row>
      <xdr:rowOff>0</xdr:rowOff>
    </xdr:from>
    <xdr:ext cx="152400" cy="152400"/>
    <xdr:pic>
      <xdr:nvPicPr>
        <xdr:cNvPr id="128" name="Image 127">
          <a:extLst>
            <a:ext uri="{FF2B5EF4-FFF2-40B4-BE49-F238E27FC236}">
              <a16:creationId xmlns:a16="http://schemas.microsoft.com/office/drawing/2014/main" id="{81D2805B-18A7-44F2-B642-27E643409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3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</xdr:col>
      <xdr:colOff>0</xdr:colOff>
      <xdr:row>89</xdr:row>
      <xdr:rowOff>0</xdr:rowOff>
    </xdr:from>
    <xdr:ext cx="152400" cy="152400"/>
    <xdr:pic>
      <xdr:nvPicPr>
        <xdr:cNvPr id="129" name="Image 128">
          <a:extLst>
            <a:ext uri="{FF2B5EF4-FFF2-40B4-BE49-F238E27FC236}">
              <a16:creationId xmlns:a16="http://schemas.microsoft.com/office/drawing/2014/main" id="{BE0491B3-8ACD-4EFE-B8E0-C38B0A88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1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121</xdr:col>
      <xdr:colOff>0</xdr:colOff>
      <xdr:row>89</xdr:row>
      <xdr:rowOff>0</xdr:rowOff>
    </xdr:from>
    <xdr:ext cx="152400" cy="152400"/>
    <xdr:pic>
      <xdr:nvPicPr>
        <xdr:cNvPr id="130" name="Image 129">
          <a:extLst>
            <a:ext uri="{FF2B5EF4-FFF2-40B4-BE49-F238E27FC236}">
              <a16:creationId xmlns:a16="http://schemas.microsoft.com/office/drawing/2014/main" id="{ACAC5F09-5956-4B05-8B66-FBCA472CC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122</xdr:col>
      <xdr:colOff>0</xdr:colOff>
      <xdr:row>89</xdr:row>
      <xdr:rowOff>0</xdr:rowOff>
    </xdr:from>
    <xdr:ext cx="152400" cy="152400"/>
    <xdr:pic>
      <xdr:nvPicPr>
        <xdr:cNvPr id="131" name="Image 130">
          <a:extLst>
            <a:ext uri="{FF2B5EF4-FFF2-40B4-BE49-F238E27FC236}">
              <a16:creationId xmlns:a16="http://schemas.microsoft.com/office/drawing/2014/main" id="{033D4168-A26F-431B-A62A-E36643EB0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</xdr:col>
      <xdr:colOff>0</xdr:colOff>
      <xdr:row>89</xdr:row>
      <xdr:rowOff>0</xdr:rowOff>
    </xdr:from>
    <xdr:ext cx="152400" cy="152400"/>
    <xdr:pic>
      <xdr:nvPicPr>
        <xdr:cNvPr id="132" name="Image 131">
          <a:extLst>
            <a:ext uri="{FF2B5EF4-FFF2-40B4-BE49-F238E27FC236}">
              <a16:creationId xmlns:a16="http://schemas.microsoft.com/office/drawing/2014/main" id="{00BB491A-9FD7-4C82-BD51-D1726411F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6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</xdr:col>
      <xdr:colOff>0</xdr:colOff>
      <xdr:row>89</xdr:row>
      <xdr:rowOff>0</xdr:rowOff>
    </xdr:from>
    <xdr:ext cx="152400" cy="152400"/>
    <xdr:pic>
      <xdr:nvPicPr>
        <xdr:cNvPr id="133" name="Image 132">
          <a:extLst>
            <a:ext uri="{FF2B5EF4-FFF2-40B4-BE49-F238E27FC236}">
              <a16:creationId xmlns:a16="http://schemas.microsoft.com/office/drawing/2014/main" id="{2BC0BCC3-3719-43AF-A0F9-C07B0B9AB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5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125</xdr:col>
      <xdr:colOff>0</xdr:colOff>
      <xdr:row>89</xdr:row>
      <xdr:rowOff>0</xdr:rowOff>
    </xdr:from>
    <xdr:ext cx="152400" cy="152400"/>
    <xdr:pic>
      <xdr:nvPicPr>
        <xdr:cNvPr id="134" name="Image 133">
          <a:extLst>
            <a:ext uri="{FF2B5EF4-FFF2-40B4-BE49-F238E27FC236}">
              <a16:creationId xmlns:a16="http://schemas.microsoft.com/office/drawing/2014/main" id="{C6FFCB39-325D-4463-8B9B-A0DE20F2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3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</xdr:col>
      <xdr:colOff>0</xdr:colOff>
      <xdr:row>89</xdr:row>
      <xdr:rowOff>0</xdr:rowOff>
    </xdr:from>
    <xdr:ext cx="152400" cy="152400"/>
    <xdr:pic>
      <xdr:nvPicPr>
        <xdr:cNvPr id="135" name="Image 134">
          <a:extLst>
            <a:ext uri="{FF2B5EF4-FFF2-40B4-BE49-F238E27FC236}">
              <a16:creationId xmlns:a16="http://schemas.microsoft.com/office/drawing/2014/main" id="{4462AE59-3CF3-4A11-B604-8CE19DDF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2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127</xdr:col>
      <xdr:colOff>0</xdr:colOff>
      <xdr:row>89</xdr:row>
      <xdr:rowOff>0</xdr:rowOff>
    </xdr:from>
    <xdr:ext cx="152400" cy="152400"/>
    <xdr:pic>
      <xdr:nvPicPr>
        <xdr:cNvPr id="136" name="Image 135">
          <a:extLst>
            <a:ext uri="{FF2B5EF4-FFF2-40B4-BE49-F238E27FC236}">
              <a16:creationId xmlns:a16="http://schemas.microsoft.com/office/drawing/2014/main" id="{54BFC292-1936-4F2C-9E3B-2BAB7B060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0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128</xdr:col>
      <xdr:colOff>0</xdr:colOff>
      <xdr:row>89</xdr:row>
      <xdr:rowOff>0</xdr:rowOff>
    </xdr:from>
    <xdr:ext cx="152400" cy="152400"/>
    <xdr:pic>
      <xdr:nvPicPr>
        <xdr:cNvPr id="137" name="Image 136">
          <a:extLst>
            <a:ext uri="{FF2B5EF4-FFF2-40B4-BE49-F238E27FC236}">
              <a16:creationId xmlns:a16="http://schemas.microsoft.com/office/drawing/2014/main" id="{17086C53-88D2-4667-8E76-B82746266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129</xdr:col>
      <xdr:colOff>0</xdr:colOff>
      <xdr:row>89</xdr:row>
      <xdr:rowOff>0</xdr:rowOff>
    </xdr:from>
    <xdr:ext cx="152400" cy="152400"/>
    <xdr:pic>
      <xdr:nvPicPr>
        <xdr:cNvPr id="138" name="Image 137">
          <a:extLst>
            <a:ext uri="{FF2B5EF4-FFF2-40B4-BE49-F238E27FC236}">
              <a16:creationId xmlns:a16="http://schemas.microsoft.com/office/drawing/2014/main" id="{5B7880F4-1DBA-4527-A2ED-A3C71098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7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130</xdr:col>
      <xdr:colOff>0</xdr:colOff>
      <xdr:row>89</xdr:row>
      <xdr:rowOff>0</xdr:rowOff>
    </xdr:from>
    <xdr:ext cx="152400" cy="152400"/>
    <xdr:pic>
      <xdr:nvPicPr>
        <xdr:cNvPr id="139" name="Image 138">
          <a:extLst>
            <a:ext uri="{FF2B5EF4-FFF2-40B4-BE49-F238E27FC236}">
              <a16:creationId xmlns:a16="http://schemas.microsoft.com/office/drawing/2014/main" id="{B60100F0-0CCA-47FE-BC0B-BA73CCA60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5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131</xdr:col>
      <xdr:colOff>0</xdr:colOff>
      <xdr:row>89</xdr:row>
      <xdr:rowOff>0</xdr:rowOff>
    </xdr:from>
    <xdr:ext cx="152400" cy="152400"/>
    <xdr:pic>
      <xdr:nvPicPr>
        <xdr:cNvPr id="140" name="Image 139">
          <a:extLst>
            <a:ext uri="{FF2B5EF4-FFF2-40B4-BE49-F238E27FC236}">
              <a16:creationId xmlns:a16="http://schemas.microsoft.com/office/drawing/2014/main" id="{0657DA52-75E2-4A3B-8B9F-B6E4D3861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4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132</xdr:col>
      <xdr:colOff>0</xdr:colOff>
      <xdr:row>89</xdr:row>
      <xdr:rowOff>0</xdr:rowOff>
    </xdr:from>
    <xdr:ext cx="152400" cy="152400"/>
    <xdr:pic>
      <xdr:nvPicPr>
        <xdr:cNvPr id="141" name="Image 140">
          <a:extLst>
            <a:ext uri="{FF2B5EF4-FFF2-40B4-BE49-F238E27FC236}">
              <a16:creationId xmlns:a16="http://schemas.microsoft.com/office/drawing/2014/main" id="{0084605D-AADD-449D-8AFD-DD17B502A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2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133</xdr:col>
      <xdr:colOff>0</xdr:colOff>
      <xdr:row>89</xdr:row>
      <xdr:rowOff>0</xdr:rowOff>
    </xdr:from>
    <xdr:ext cx="152400" cy="152400"/>
    <xdr:pic>
      <xdr:nvPicPr>
        <xdr:cNvPr id="142" name="Image 141">
          <a:extLst>
            <a:ext uri="{FF2B5EF4-FFF2-40B4-BE49-F238E27FC236}">
              <a16:creationId xmlns:a16="http://schemas.microsoft.com/office/drawing/2014/main" id="{B15F81F6-E6BE-4D48-8253-F7F40701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134</xdr:col>
      <xdr:colOff>0</xdr:colOff>
      <xdr:row>89</xdr:row>
      <xdr:rowOff>0</xdr:rowOff>
    </xdr:from>
    <xdr:ext cx="152400" cy="152400"/>
    <xdr:pic>
      <xdr:nvPicPr>
        <xdr:cNvPr id="143" name="Image 142">
          <a:extLst>
            <a:ext uri="{FF2B5EF4-FFF2-40B4-BE49-F238E27FC236}">
              <a16:creationId xmlns:a16="http://schemas.microsoft.com/office/drawing/2014/main" id="{8C86525C-9D3F-47CC-A513-F16235729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9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135</xdr:col>
      <xdr:colOff>0</xdr:colOff>
      <xdr:row>89</xdr:row>
      <xdr:rowOff>0</xdr:rowOff>
    </xdr:from>
    <xdr:ext cx="152400" cy="152400"/>
    <xdr:pic>
      <xdr:nvPicPr>
        <xdr:cNvPr id="144" name="Image 143">
          <a:extLst>
            <a:ext uri="{FF2B5EF4-FFF2-40B4-BE49-F238E27FC236}">
              <a16:creationId xmlns:a16="http://schemas.microsoft.com/office/drawing/2014/main" id="{88E5C14C-A273-40F1-B634-9A1C7B7BE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136</xdr:col>
      <xdr:colOff>0</xdr:colOff>
      <xdr:row>89</xdr:row>
      <xdr:rowOff>0</xdr:rowOff>
    </xdr:from>
    <xdr:ext cx="152400" cy="152400"/>
    <xdr:pic>
      <xdr:nvPicPr>
        <xdr:cNvPr id="145" name="Image 144">
          <a:extLst>
            <a:ext uri="{FF2B5EF4-FFF2-40B4-BE49-F238E27FC236}">
              <a16:creationId xmlns:a16="http://schemas.microsoft.com/office/drawing/2014/main" id="{90CB498C-F678-45D8-AE42-8C5175C2C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6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137</xdr:col>
      <xdr:colOff>0</xdr:colOff>
      <xdr:row>89</xdr:row>
      <xdr:rowOff>0</xdr:rowOff>
    </xdr:from>
    <xdr:ext cx="152400" cy="152400"/>
    <xdr:pic>
      <xdr:nvPicPr>
        <xdr:cNvPr id="146" name="Image 145">
          <a:extLst>
            <a:ext uri="{FF2B5EF4-FFF2-40B4-BE49-F238E27FC236}">
              <a16:creationId xmlns:a16="http://schemas.microsoft.com/office/drawing/2014/main" id="{FAE3A392-0843-459F-B3A4-238B41707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5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138</xdr:col>
      <xdr:colOff>0</xdr:colOff>
      <xdr:row>89</xdr:row>
      <xdr:rowOff>0</xdr:rowOff>
    </xdr:from>
    <xdr:ext cx="152400" cy="152400"/>
    <xdr:pic>
      <xdr:nvPicPr>
        <xdr:cNvPr id="147" name="Image 146">
          <a:extLst>
            <a:ext uri="{FF2B5EF4-FFF2-40B4-BE49-F238E27FC236}">
              <a16:creationId xmlns:a16="http://schemas.microsoft.com/office/drawing/2014/main" id="{329FC91D-452F-46B3-BE41-0646624BC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3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139</xdr:col>
      <xdr:colOff>0</xdr:colOff>
      <xdr:row>89</xdr:row>
      <xdr:rowOff>0</xdr:rowOff>
    </xdr:from>
    <xdr:ext cx="152400" cy="152400"/>
    <xdr:pic>
      <xdr:nvPicPr>
        <xdr:cNvPr id="148" name="Image 147">
          <a:extLst>
            <a:ext uri="{FF2B5EF4-FFF2-40B4-BE49-F238E27FC236}">
              <a16:creationId xmlns:a16="http://schemas.microsoft.com/office/drawing/2014/main" id="{1B2DB8A6-A63F-44F7-AD33-620EB2CA9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1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140</xdr:col>
      <xdr:colOff>0</xdr:colOff>
      <xdr:row>89</xdr:row>
      <xdr:rowOff>0</xdr:rowOff>
    </xdr:from>
    <xdr:ext cx="152400" cy="152400"/>
    <xdr:pic>
      <xdr:nvPicPr>
        <xdr:cNvPr id="149" name="Image 148">
          <a:extLst>
            <a:ext uri="{FF2B5EF4-FFF2-40B4-BE49-F238E27FC236}">
              <a16:creationId xmlns:a16="http://schemas.microsoft.com/office/drawing/2014/main" id="{769FE8F2-1862-49DD-9C0D-8E0081EBA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0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</xdr:col>
      <xdr:colOff>0</xdr:colOff>
      <xdr:row>89</xdr:row>
      <xdr:rowOff>0</xdr:rowOff>
    </xdr:from>
    <xdr:ext cx="152400" cy="152400"/>
    <xdr:pic>
      <xdr:nvPicPr>
        <xdr:cNvPr id="150" name="Image 149">
          <a:extLst>
            <a:ext uri="{FF2B5EF4-FFF2-40B4-BE49-F238E27FC236}">
              <a16:creationId xmlns:a16="http://schemas.microsoft.com/office/drawing/2014/main" id="{F19A6ED3-32CE-464B-92F5-6EA8DE002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142</xdr:col>
      <xdr:colOff>0</xdr:colOff>
      <xdr:row>89</xdr:row>
      <xdr:rowOff>0</xdr:rowOff>
    </xdr:from>
    <xdr:ext cx="152400" cy="152400"/>
    <xdr:pic>
      <xdr:nvPicPr>
        <xdr:cNvPr id="151" name="Image 150">
          <a:extLst>
            <a:ext uri="{FF2B5EF4-FFF2-40B4-BE49-F238E27FC236}">
              <a16:creationId xmlns:a16="http://schemas.microsoft.com/office/drawing/2014/main" id="{19992973-C846-4A0E-9D04-D7EC8E305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7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143</xdr:col>
      <xdr:colOff>0</xdr:colOff>
      <xdr:row>89</xdr:row>
      <xdr:rowOff>0</xdr:rowOff>
    </xdr:from>
    <xdr:ext cx="152400" cy="152400"/>
    <xdr:pic>
      <xdr:nvPicPr>
        <xdr:cNvPr id="152" name="Image 151">
          <a:extLst>
            <a:ext uri="{FF2B5EF4-FFF2-40B4-BE49-F238E27FC236}">
              <a16:creationId xmlns:a16="http://schemas.microsoft.com/office/drawing/2014/main" id="{1437D535-5118-44F7-9090-7AB63DDAE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5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</xdr:col>
      <xdr:colOff>0</xdr:colOff>
      <xdr:row>89</xdr:row>
      <xdr:rowOff>0</xdr:rowOff>
    </xdr:from>
    <xdr:ext cx="152400" cy="152400"/>
    <xdr:pic>
      <xdr:nvPicPr>
        <xdr:cNvPr id="153" name="Image 152">
          <a:extLst>
            <a:ext uri="{FF2B5EF4-FFF2-40B4-BE49-F238E27FC236}">
              <a16:creationId xmlns:a16="http://schemas.microsoft.com/office/drawing/2014/main" id="{46677405-AA65-4649-BA1E-1116E0444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4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145</xdr:col>
      <xdr:colOff>0</xdr:colOff>
      <xdr:row>89</xdr:row>
      <xdr:rowOff>0</xdr:rowOff>
    </xdr:from>
    <xdr:ext cx="152400" cy="152400"/>
    <xdr:pic>
      <xdr:nvPicPr>
        <xdr:cNvPr id="154" name="Image 153">
          <a:extLst>
            <a:ext uri="{FF2B5EF4-FFF2-40B4-BE49-F238E27FC236}">
              <a16:creationId xmlns:a16="http://schemas.microsoft.com/office/drawing/2014/main" id="{86E3A730-5A32-4B9E-A481-E26D8859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</xdr:col>
      <xdr:colOff>0</xdr:colOff>
      <xdr:row>89</xdr:row>
      <xdr:rowOff>0</xdr:rowOff>
    </xdr:from>
    <xdr:ext cx="152400" cy="152400"/>
    <xdr:pic>
      <xdr:nvPicPr>
        <xdr:cNvPr id="155" name="Image 154">
          <a:extLst>
            <a:ext uri="{FF2B5EF4-FFF2-40B4-BE49-F238E27FC236}">
              <a16:creationId xmlns:a16="http://schemas.microsoft.com/office/drawing/2014/main" id="{A070FECA-66B9-45A7-B64B-A7179690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1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147</xdr:col>
      <xdr:colOff>0</xdr:colOff>
      <xdr:row>89</xdr:row>
      <xdr:rowOff>0</xdr:rowOff>
    </xdr:from>
    <xdr:ext cx="152400" cy="152400"/>
    <xdr:pic>
      <xdr:nvPicPr>
        <xdr:cNvPr id="156" name="Image 155">
          <a:extLst>
            <a:ext uri="{FF2B5EF4-FFF2-40B4-BE49-F238E27FC236}">
              <a16:creationId xmlns:a16="http://schemas.microsoft.com/office/drawing/2014/main" id="{7E948AD8-AC94-40A7-8882-84DD2E735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9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148</xdr:col>
      <xdr:colOff>0</xdr:colOff>
      <xdr:row>89</xdr:row>
      <xdr:rowOff>0</xdr:rowOff>
    </xdr:from>
    <xdr:ext cx="152400" cy="152400"/>
    <xdr:pic>
      <xdr:nvPicPr>
        <xdr:cNvPr id="157" name="Image 156">
          <a:extLst>
            <a:ext uri="{FF2B5EF4-FFF2-40B4-BE49-F238E27FC236}">
              <a16:creationId xmlns:a16="http://schemas.microsoft.com/office/drawing/2014/main" id="{FC8EDE3C-63C7-490C-B9C1-A9A5569A4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7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149</xdr:col>
      <xdr:colOff>0</xdr:colOff>
      <xdr:row>89</xdr:row>
      <xdr:rowOff>0</xdr:rowOff>
    </xdr:from>
    <xdr:ext cx="152400" cy="152400"/>
    <xdr:pic>
      <xdr:nvPicPr>
        <xdr:cNvPr id="158" name="Image 157">
          <a:extLst>
            <a:ext uri="{FF2B5EF4-FFF2-40B4-BE49-F238E27FC236}">
              <a16:creationId xmlns:a16="http://schemas.microsoft.com/office/drawing/2014/main" id="{6C321F1B-09AB-4278-A20D-2D687AF48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6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150</xdr:col>
      <xdr:colOff>0</xdr:colOff>
      <xdr:row>89</xdr:row>
      <xdr:rowOff>0</xdr:rowOff>
    </xdr:from>
    <xdr:ext cx="152400" cy="152400"/>
    <xdr:pic>
      <xdr:nvPicPr>
        <xdr:cNvPr id="159" name="Image 158">
          <a:extLst>
            <a:ext uri="{FF2B5EF4-FFF2-40B4-BE49-F238E27FC236}">
              <a16:creationId xmlns:a16="http://schemas.microsoft.com/office/drawing/2014/main" id="{5B776B05-3E3D-4C60-8C42-E5194334F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4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151</xdr:col>
      <xdr:colOff>0</xdr:colOff>
      <xdr:row>89</xdr:row>
      <xdr:rowOff>0</xdr:rowOff>
    </xdr:from>
    <xdr:ext cx="152400" cy="152400"/>
    <xdr:pic>
      <xdr:nvPicPr>
        <xdr:cNvPr id="160" name="Image 159">
          <a:extLst>
            <a:ext uri="{FF2B5EF4-FFF2-40B4-BE49-F238E27FC236}">
              <a16:creationId xmlns:a16="http://schemas.microsoft.com/office/drawing/2014/main" id="{677FD85D-966A-454A-B0B9-4761779A9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152</xdr:col>
      <xdr:colOff>0</xdr:colOff>
      <xdr:row>89</xdr:row>
      <xdr:rowOff>0</xdr:rowOff>
    </xdr:from>
    <xdr:ext cx="152400" cy="152400"/>
    <xdr:pic>
      <xdr:nvPicPr>
        <xdr:cNvPr id="161" name="Image 160">
          <a:extLst>
            <a:ext uri="{FF2B5EF4-FFF2-40B4-BE49-F238E27FC236}">
              <a16:creationId xmlns:a16="http://schemas.microsoft.com/office/drawing/2014/main" id="{03160BCC-DF33-4A67-8E7D-247D6096F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1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153</xdr:col>
      <xdr:colOff>0</xdr:colOff>
      <xdr:row>89</xdr:row>
      <xdr:rowOff>0</xdr:rowOff>
    </xdr:from>
    <xdr:ext cx="152400" cy="152400"/>
    <xdr:pic>
      <xdr:nvPicPr>
        <xdr:cNvPr id="162" name="Image 161">
          <a:extLst>
            <a:ext uri="{FF2B5EF4-FFF2-40B4-BE49-F238E27FC236}">
              <a16:creationId xmlns:a16="http://schemas.microsoft.com/office/drawing/2014/main" id="{E1350B69-0AAF-4C9B-B916-49826A00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0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154</xdr:col>
      <xdr:colOff>0</xdr:colOff>
      <xdr:row>89</xdr:row>
      <xdr:rowOff>0</xdr:rowOff>
    </xdr:from>
    <xdr:ext cx="152400" cy="152400"/>
    <xdr:pic>
      <xdr:nvPicPr>
        <xdr:cNvPr id="163" name="Image 162">
          <a:extLst>
            <a:ext uri="{FF2B5EF4-FFF2-40B4-BE49-F238E27FC236}">
              <a16:creationId xmlns:a16="http://schemas.microsoft.com/office/drawing/2014/main" id="{EBC0FF75-6E74-45C3-AB8E-88BE82CFA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8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155</xdr:col>
      <xdr:colOff>0</xdr:colOff>
      <xdr:row>89</xdr:row>
      <xdr:rowOff>0</xdr:rowOff>
    </xdr:from>
    <xdr:ext cx="152400" cy="152400"/>
    <xdr:pic>
      <xdr:nvPicPr>
        <xdr:cNvPr id="164" name="Image 163">
          <a:extLst>
            <a:ext uri="{FF2B5EF4-FFF2-40B4-BE49-F238E27FC236}">
              <a16:creationId xmlns:a16="http://schemas.microsoft.com/office/drawing/2014/main" id="{9FE6C795-7059-48A1-AC85-CD2B68874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156</xdr:col>
      <xdr:colOff>0</xdr:colOff>
      <xdr:row>89</xdr:row>
      <xdr:rowOff>0</xdr:rowOff>
    </xdr:from>
    <xdr:ext cx="152400" cy="152400"/>
    <xdr:pic>
      <xdr:nvPicPr>
        <xdr:cNvPr id="165" name="Image 164">
          <a:extLst>
            <a:ext uri="{FF2B5EF4-FFF2-40B4-BE49-F238E27FC236}">
              <a16:creationId xmlns:a16="http://schemas.microsoft.com/office/drawing/2014/main" id="{1447BBCA-001C-412A-A8E5-06EBF43E9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5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</xdr:col>
      <xdr:colOff>0</xdr:colOff>
      <xdr:row>89</xdr:row>
      <xdr:rowOff>0</xdr:rowOff>
    </xdr:from>
    <xdr:ext cx="152400" cy="152400"/>
    <xdr:pic>
      <xdr:nvPicPr>
        <xdr:cNvPr id="166" name="Image 165">
          <a:extLst>
            <a:ext uri="{FF2B5EF4-FFF2-40B4-BE49-F238E27FC236}">
              <a16:creationId xmlns:a16="http://schemas.microsoft.com/office/drawing/2014/main" id="{A9BFC6B8-ADC2-4BB1-84E3-15D21758A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3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158</xdr:col>
      <xdr:colOff>0</xdr:colOff>
      <xdr:row>89</xdr:row>
      <xdr:rowOff>0</xdr:rowOff>
    </xdr:from>
    <xdr:ext cx="152400" cy="152400"/>
    <xdr:pic>
      <xdr:nvPicPr>
        <xdr:cNvPr id="167" name="Image 166">
          <a:extLst>
            <a:ext uri="{FF2B5EF4-FFF2-40B4-BE49-F238E27FC236}">
              <a16:creationId xmlns:a16="http://schemas.microsoft.com/office/drawing/2014/main" id="{6C4C1892-EA1F-4D9B-8CEC-58E2715C5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2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159</xdr:col>
      <xdr:colOff>0</xdr:colOff>
      <xdr:row>89</xdr:row>
      <xdr:rowOff>0</xdr:rowOff>
    </xdr:from>
    <xdr:ext cx="152400" cy="152400"/>
    <xdr:pic>
      <xdr:nvPicPr>
        <xdr:cNvPr id="168" name="Image 167">
          <a:extLst>
            <a:ext uri="{FF2B5EF4-FFF2-40B4-BE49-F238E27FC236}">
              <a16:creationId xmlns:a16="http://schemas.microsoft.com/office/drawing/2014/main" id="{5FF35871-A645-4BD7-B628-5DE5EA2AB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0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160</xdr:col>
      <xdr:colOff>0</xdr:colOff>
      <xdr:row>89</xdr:row>
      <xdr:rowOff>0</xdr:rowOff>
    </xdr:from>
    <xdr:ext cx="152400" cy="152400"/>
    <xdr:pic>
      <xdr:nvPicPr>
        <xdr:cNvPr id="169" name="Image 168">
          <a:extLst>
            <a:ext uri="{FF2B5EF4-FFF2-40B4-BE49-F238E27FC236}">
              <a16:creationId xmlns:a16="http://schemas.microsoft.com/office/drawing/2014/main" id="{975B8AF1-5CDA-48AB-AFE6-393F94084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9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161</xdr:col>
      <xdr:colOff>0</xdr:colOff>
      <xdr:row>89</xdr:row>
      <xdr:rowOff>0</xdr:rowOff>
    </xdr:from>
    <xdr:ext cx="152400" cy="152400"/>
    <xdr:pic>
      <xdr:nvPicPr>
        <xdr:cNvPr id="170" name="Image 169">
          <a:extLst>
            <a:ext uri="{FF2B5EF4-FFF2-40B4-BE49-F238E27FC236}">
              <a16:creationId xmlns:a16="http://schemas.microsoft.com/office/drawing/2014/main" id="{0559CD85-BE25-4845-B345-2A1DF98A8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7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</xdr:col>
      <xdr:colOff>0</xdr:colOff>
      <xdr:row>89</xdr:row>
      <xdr:rowOff>0</xdr:rowOff>
    </xdr:from>
    <xdr:ext cx="152400" cy="152400"/>
    <xdr:pic>
      <xdr:nvPicPr>
        <xdr:cNvPr id="171" name="Image 170">
          <a:extLst>
            <a:ext uri="{FF2B5EF4-FFF2-40B4-BE49-F238E27FC236}">
              <a16:creationId xmlns:a16="http://schemas.microsoft.com/office/drawing/2014/main" id="{10E5EB8E-1431-426A-9BF8-8BB160C87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163</xdr:col>
      <xdr:colOff>0</xdr:colOff>
      <xdr:row>89</xdr:row>
      <xdr:rowOff>0</xdr:rowOff>
    </xdr:from>
    <xdr:ext cx="152400" cy="152400"/>
    <xdr:pic>
      <xdr:nvPicPr>
        <xdr:cNvPr id="172" name="Image 171">
          <a:extLst>
            <a:ext uri="{FF2B5EF4-FFF2-40B4-BE49-F238E27FC236}">
              <a16:creationId xmlns:a16="http://schemas.microsoft.com/office/drawing/2014/main" id="{C40398B3-80AA-4414-A7AD-F6C7DCD21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4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164</xdr:col>
      <xdr:colOff>0</xdr:colOff>
      <xdr:row>89</xdr:row>
      <xdr:rowOff>0</xdr:rowOff>
    </xdr:from>
    <xdr:ext cx="152400" cy="152400"/>
    <xdr:pic>
      <xdr:nvPicPr>
        <xdr:cNvPr id="173" name="Image 172">
          <a:extLst>
            <a:ext uri="{FF2B5EF4-FFF2-40B4-BE49-F238E27FC236}">
              <a16:creationId xmlns:a16="http://schemas.microsoft.com/office/drawing/2014/main" id="{C4618D65-E8A1-4B90-9FF6-8F3EBC55F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2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165</xdr:col>
      <xdr:colOff>0</xdr:colOff>
      <xdr:row>89</xdr:row>
      <xdr:rowOff>0</xdr:rowOff>
    </xdr:from>
    <xdr:ext cx="152400" cy="152400"/>
    <xdr:pic>
      <xdr:nvPicPr>
        <xdr:cNvPr id="174" name="Image 173">
          <a:extLst>
            <a:ext uri="{FF2B5EF4-FFF2-40B4-BE49-F238E27FC236}">
              <a16:creationId xmlns:a16="http://schemas.microsoft.com/office/drawing/2014/main" id="{C70C5002-9CBE-46AD-9E6E-1CD51AECF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1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166</xdr:col>
      <xdr:colOff>0</xdr:colOff>
      <xdr:row>89</xdr:row>
      <xdr:rowOff>0</xdr:rowOff>
    </xdr:from>
    <xdr:ext cx="152400" cy="152400"/>
    <xdr:pic>
      <xdr:nvPicPr>
        <xdr:cNvPr id="175" name="Image 174">
          <a:extLst>
            <a:ext uri="{FF2B5EF4-FFF2-40B4-BE49-F238E27FC236}">
              <a16:creationId xmlns:a16="http://schemas.microsoft.com/office/drawing/2014/main" id="{33D189C0-16D7-4927-8B1C-EE4FA72E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9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167</xdr:col>
      <xdr:colOff>0</xdr:colOff>
      <xdr:row>89</xdr:row>
      <xdr:rowOff>0</xdr:rowOff>
    </xdr:from>
    <xdr:ext cx="152400" cy="152400"/>
    <xdr:pic>
      <xdr:nvPicPr>
        <xdr:cNvPr id="176" name="Image 175">
          <a:extLst>
            <a:ext uri="{FF2B5EF4-FFF2-40B4-BE49-F238E27FC236}">
              <a16:creationId xmlns:a16="http://schemas.microsoft.com/office/drawing/2014/main" id="{FC109CA2-9C63-41D7-B80F-C9242EC3E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8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</xdr:col>
      <xdr:colOff>0</xdr:colOff>
      <xdr:row>89</xdr:row>
      <xdr:rowOff>0</xdr:rowOff>
    </xdr:from>
    <xdr:ext cx="152400" cy="152400"/>
    <xdr:pic>
      <xdr:nvPicPr>
        <xdr:cNvPr id="177" name="Image 176">
          <a:extLst>
            <a:ext uri="{FF2B5EF4-FFF2-40B4-BE49-F238E27FC236}">
              <a16:creationId xmlns:a16="http://schemas.microsoft.com/office/drawing/2014/main" id="{7D2BC2DD-350B-4025-AD42-9B8E3DC10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6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169</xdr:col>
      <xdr:colOff>0</xdr:colOff>
      <xdr:row>89</xdr:row>
      <xdr:rowOff>0</xdr:rowOff>
    </xdr:from>
    <xdr:ext cx="152400" cy="152400"/>
    <xdr:pic>
      <xdr:nvPicPr>
        <xdr:cNvPr id="178" name="Image 177">
          <a:extLst>
            <a:ext uri="{FF2B5EF4-FFF2-40B4-BE49-F238E27FC236}">
              <a16:creationId xmlns:a16="http://schemas.microsoft.com/office/drawing/2014/main" id="{734D0E45-9CCD-454F-B2B1-2BEE4E428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5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170</xdr:col>
      <xdr:colOff>0</xdr:colOff>
      <xdr:row>89</xdr:row>
      <xdr:rowOff>0</xdr:rowOff>
    </xdr:from>
    <xdr:ext cx="152400" cy="152400"/>
    <xdr:pic>
      <xdr:nvPicPr>
        <xdr:cNvPr id="179" name="Image 178">
          <a:extLst>
            <a:ext uri="{FF2B5EF4-FFF2-40B4-BE49-F238E27FC236}">
              <a16:creationId xmlns:a16="http://schemas.microsoft.com/office/drawing/2014/main" id="{DB9D2082-EC81-4029-BEE9-08E46F315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3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171</xdr:col>
      <xdr:colOff>0</xdr:colOff>
      <xdr:row>89</xdr:row>
      <xdr:rowOff>0</xdr:rowOff>
    </xdr:from>
    <xdr:ext cx="152400" cy="152400"/>
    <xdr:pic>
      <xdr:nvPicPr>
        <xdr:cNvPr id="180" name="Image 179">
          <a:extLst>
            <a:ext uri="{FF2B5EF4-FFF2-40B4-BE49-F238E27FC236}">
              <a16:creationId xmlns:a16="http://schemas.microsoft.com/office/drawing/2014/main" id="{2AE2E197-CBBC-4E0B-A7E2-39A41FBB1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2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172</xdr:col>
      <xdr:colOff>0</xdr:colOff>
      <xdr:row>89</xdr:row>
      <xdr:rowOff>0</xdr:rowOff>
    </xdr:from>
    <xdr:ext cx="152400" cy="152400"/>
    <xdr:pic>
      <xdr:nvPicPr>
        <xdr:cNvPr id="181" name="Image 180">
          <a:extLst>
            <a:ext uri="{FF2B5EF4-FFF2-40B4-BE49-F238E27FC236}">
              <a16:creationId xmlns:a16="http://schemas.microsoft.com/office/drawing/2014/main" id="{B775B984-3610-4031-9D1D-A7F6291A6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173</xdr:col>
      <xdr:colOff>0</xdr:colOff>
      <xdr:row>89</xdr:row>
      <xdr:rowOff>0</xdr:rowOff>
    </xdr:from>
    <xdr:ext cx="152400" cy="152400"/>
    <xdr:pic>
      <xdr:nvPicPr>
        <xdr:cNvPr id="182" name="Image 181">
          <a:extLst>
            <a:ext uri="{FF2B5EF4-FFF2-40B4-BE49-F238E27FC236}">
              <a16:creationId xmlns:a16="http://schemas.microsoft.com/office/drawing/2014/main" id="{F72C2F5A-FCD0-4B9B-903F-98DECDF19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8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174</xdr:col>
      <xdr:colOff>0</xdr:colOff>
      <xdr:row>89</xdr:row>
      <xdr:rowOff>0</xdr:rowOff>
    </xdr:from>
    <xdr:ext cx="152400" cy="152400"/>
    <xdr:pic>
      <xdr:nvPicPr>
        <xdr:cNvPr id="183" name="Image 182">
          <a:extLst>
            <a:ext uri="{FF2B5EF4-FFF2-40B4-BE49-F238E27FC236}">
              <a16:creationId xmlns:a16="http://schemas.microsoft.com/office/drawing/2014/main" id="{E767CDF2-15AF-4171-B7FD-E7E0125C1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7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175</xdr:col>
      <xdr:colOff>0</xdr:colOff>
      <xdr:row>89</xdr:row>
      <xdr:rowOff>0</xdr:rowOff>
    </xdr:from>
    <xdr:ext cx="152400" cy="152400"/>
    <xdr:pic>
      <xdr:nvPicPr>
        <xdr:cNvPr id="184" name="Image 183">
          <a:extLst>
            <a:ext uri="{FF2B5EF4-FFF2-40B4-BE49-F238E27FC236}">
              <a16:creationId xmlns:a16="http://schemas.microsoft.com/office/drawing/2014/main" id="{F4898E63-DE6F-4B95-8DEB-A0505B7D6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5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176</xdr:col>
      <xdr:colOff>0</xdr:colOff>
      <xdr:row>89</xdr:row>
      <xdr:rowOff>0</xdr:rowOff>
    </xdr:from>
    <xdr:ext cx="152400" cy="152400"/>
    <xdr:pic>
      <xdr:nvPicPr>
        <xdr:cNvPr id="185" name="Image 184">
          <a:extLst>
            <a:ext uri="{FF2B5EF4-FFF2-40B4-BE49-F238E27FC236}">
              <a16:creationId xmlns:a16="http://schemas.microsoft.com/office/drawing/2014/main" id="{DEF5EBEC-C010-4F3B-AF55-9069DD170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4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177</xdr:col>
      <xdr:colOff>0</xdr:colOff>
      <xdr:row>89</xdr:row>
      <xdr:rowOff>0</xdr:rowOff>
    </xdr:from>
    <xdr:ext cx="152400" cy="152400"/>
    <xdr:pic>
      <xdr:nvPicPr>
        <xdr:cNvPr id="186" name="Image 185">
          <a:extLst>
            <a:ext uri="{FF2B5EF4-FFF2-40B4-BE49-F238E27FC236}">
              <a16:creationId xmlns:a16="http://schemas.microsoft.com/office/drawing/2014/main" id="{17B69EA2-697B-4A8A-B13C-853750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2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178</xdr:col>
      <xdr:colOff>0</xdr:colOff>
      <xdr:row>89</xdr:row>
      <xdr:rowOff>0</xdr:rowOff>
    </xdr:from>
    <xdr:ext cx="152400" cy="152400"/>
    <xdr:pic>
      <xdr:nvPicPr>
        <xdr:cNvPr id="187" name="Image 186">
          <a:extLst>
            <a:ext uri="{FF2B5EF4-FFF2-40B4-BE49-F238E27FC236}">
              <a16:creationId xmlns:a16="http://schemas.microsoft.com/office/drawing/2014/main" id="{61400294-B350-4212-9F54-961B83954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1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179</xdr:col>
      <xdr:colOff>0</xdr:colOff>
      <xdr:row>89</xdr:row>
      <xdr:rowOff>0</xdr:rowOff>
    </xdr:from>
    <xdr:ext cx="152400" cy="152400"/>
    <xdr:pic>
      <xdr:nvPicPr>
        <xdr:cNvPr id="188" name="Image 187">
          <a:extLst>
            <a:ext uri="{FF2B5EF4-FFF2-40B4-BE49-F238E27FC236}">
              <a16:creationId xmlns:a16="http://schemas.microsoft.com/office/drawing/2014/main" id="{4C2DF686-15D7-4439-9DBC-7BC06CBCD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</xdr:col>
      <xdr:colOff>0</xdr:colOff>
      <xdr:row>89</xdr:row>
      <xdr:rowOff>0</xdr:rowOff>
    </xdr:from>
    <xdr:ext cx="152400" cy="152400"/>
    <xdr:pic>
      <xdr:nvPicPr>
        <xdr:cNvPr id="189" name="Image 188">
          <a:extLst>
            <a:ext uri="{FF2B5EF4-FFF2-40B4-BE49-F238E27FC236}">
              <a16:creationId xmlns:a16="http://schemas.microsoft.com/office/drawing/2014/main" id="{F825045F-D33B-463D-9A86-9FF1D827A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8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181</xdr:col>
      <xdr:colOff>0</xdr:colOff>
      <xdr:row>89</xdr:row>
      <xdr:rowOff>0</xdr:rowOff>
    </xdr:from>
    <xdr:ext cx="152400" cy="152400"/>
    <xdr:pic>
      <xdr:nvPicPr>
        <xdr:cNvPr id="190" name="Image 189">
          <a:extLst>
            <a:ext uri="{FF2B5EF4-FFF2-40B4-BE49-F238E27FC236}">
              <a16:creationId xmlns:a16="http://schemas.microsoft.com/office/drawing/2014/main" id="{21D4DA5C-6633-487C-A3FD-7D363800D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6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182</xdr:col>
      <xdr:colOff>0</xdr:colOff>
      <xdr:row>89</xdr:row>
      <xdr:rowOff>0</xdr:rowOff>
    </xdr:from>
    <xdr:ext cx="152400" cy="152400"/>
    <xdr:pic>
      <xdr:nvPicPr>
        <xdr:cNvPr id="191" name="Image 190">
          <a:extLst>
            <a:ext uri="{FF2B5EF4-FFF2-40B4-BE49-F238E27FC236}">
              <a16:creationId xmlns:a16="http://schemas.microsoft.com/office/drawing/2014/main" id="{145C71DE-59C8-49B6-BA25-C35A2960C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4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183</xdr:col>
      <xdr:colOff>0</xdr:colOff>
      <xdr:row>89</xdr:row>
      <xdr:rowOff>0</xdr:rowOff>
    </xdr:from>
    <xdr:ext cx="152400" cy="152400"/>
    <xdr:pic>
      <xdr:nvPicPr>
        <xdr:cNvPr id="192" name="Image 191">
          <a:extLst>
            <a:ext uri="{FF2B5EF4-FFF2-40B4-BE49-F238E27FC236}">
              <a16:creationId xmlns:a16="http://schemas.microsoft.com/office/drawing/2014/main" id="{37D4D18C-3925-4DF9-BE00-CCE25FFB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3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184</xdr:col>
      <xdr:colOff>0</xdr:colOff>
      <xdr:row>89</xdr:row>
      <xdr:rowOff>0</xdr:rowOff>
    </xdr:from>
    <xdr:ext cx="152400" cy="152400"/>
    <xdr:pic>
      <xdr:nvPicPr>
        <xdr:cNvPr id="193" name="Image 192">
          <a:extLst>
            <a:ext uri="{FF2B5EF4-FFF2-40B4-BE49-F238E27FC236}">
              <a16:creationId xmlns:a16="http://schemas.microsoft.com/office/drawing/2014/main" id="{2D3EB57F-76A0-4456-8149-F82C3D7AE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1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185</xdr:col>
      <xdr:colOff>0</xdr:colOff>
      <xdr:row>89</xdr:row>
      <xdr:rowOff>0</xdr:rowOff>
    </xdr:from>
    <xdr:ext cx="152400" cy="152400"/>
    <xdr:pic>
      <xdr:nvPicPr>
        <xdr:cNvPr id="194" name="Image 193">
          <a:extLst>
            <a:ext uri="{FF2B5EF4-FFF2-40B4-BE49-F238E27FC236}">
              <a16:creationId xmlns:a16="http://schemas.microsoft.com/office/drawing/2014/main" id="{F619F6B2-3BEE-44F0-85E7-54CB1A71E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0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186</xdr:col>
      <xdr:colOff>0</xdr:colOff>
      <xdr:row>89</xdr:row>
      <xdr:rowOff>0</xdr:rowOff>
    </xdr:from>
    <xdr:ext cx="152400" cy="152400"/>
    <xdr:pic>
      <xdr:nvPicPr>
        <xdr:cNvPr id="195" name="Image 194">
          <a:extLst>
            <a:ext uri="{FF2B5EF4-FFF2-40B4-BE49-F238E27FC236}">
              <a16:creationId xmlns:a16="http://schemas.microsoft.com/office/drawing/2014/main" id="{178F029D-8134-4C43-AA29-636E09AE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8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187</xdr:col>
      <xdr:colOff>0</xdr:colOff>
      <xdr:row>89</xdr:row>
      <xdr:rowOff>0</xdr:rowOff>
    </xdr:from>
    <xdr:ext cx="152400" cy="152400"/>
    <xdr:pic>
      <xdr:nvPicPr>
        <xdr:cNvPr id="196" name="Image 195">
          <a:extLst>
            <a:ext uri="{FF2B5EF4-FFF2-40B4-BE49-F238E27FC236}">
              <a16:creationId xmlns:a16="http://schemas.microsoft.com/office/drawing/2014/main" id="{2A2F3D04-B702-4F84-8CE7-2BA1051AB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7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188</xdr:col>
      <xdr:colOff>0</xdr:colOff>
      <xdr:row>89</xdr:row>
      <xdr:rowOff>0</xdr:rowOff>
    </xdr:from>
    <xdr:ext cx="152400" cy="152400"/>
    <xdr:pic>
      <xdr:nvPicPr>
        <xdr:cNvPr id="197" name="Image 196">
          <a:extLst>
            <a:ext uri="{FF2B5EF4-FFF2-40B4-BE49-F238E27FC236}">
              <a16:creationId xmlns:a16="http://schemas.microsoft.com/office/drawing/2014/main" id="{3F40D4EB-D19A-47FB-AB32-B8EE3EE6E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5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189</xdr:col>
      <xdr:colOff>0</xdr:colOff>
      <xdr:row>89</xdr:row>
      <xdr:rowOff>0</xdr:rowOff>
    </xdr:from>
    <xdr:ext cx="152400" cy="152400"/>
    <xdr:pic>
      <xdr:nvPicPr>
        <xdr:cNvPr id="198" name="Image 197">
          <a:extLst>
            <a:ext uri="{FF2B5EF4-FFF2-40B4-BE49-F238E27FC236}">
              <a16:creationId xmlns:a16="http://schemas.microsoft.com/office/drawing/2014/main" id="{15636F26-25B1-4827-9E25-E3789978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190</xdr:col>
      <xdr:colOff>0</xdr:colOff>
      <xdr:row>89</xdr:row>
      <xdr:rowOff>0</xdr:rowOff>
    </xdr:from>
    <xdr:ext cx="152400" cy="152400"/>
    <xdr:pic>
      <xdr:nvPicPr>
        <xdr:cNvPr id="199" name="Image 198">
          <a:extLst>
            <a:ext uri="{FF2B5EF4-FFF2-40B4-BE49-F238E27FC236}">
              <a16:creationId xmlns:a16="http://schemas.microsoft.com/office/drawing/2014/main" id="{6363674B-39E9-4DF9-B182-6C62BC2CD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191</xdr:col>
      <xdr:colOff>0</xdr:colOff>
      <xdr:row>89</xdr:row>
      <xdr:rowOff>0</xdr:rowOff>
    </xdr:from>
    <xdr:ext cx="152400" cy="152400"/>
    <xdr:pic>
      <xdr:nvPicPr>
        <xdr:cNvPr id="200" name="Image 199">
          <a:extLst>
            <a:ext uri="{FF2B5EF4-FFF2-40B4-BE49-F238E27FC236}">
              <a16:creationId xmlns:a16="http://schemas.microsoft.com/office/drawing/2014/main" id="{7C9D67DD-74DF-4DDA-80DF-BB8D7EE2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0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192</xdr:col>
      <xdr:colOff>0</xdr:colOff>
      <xdr:row>89</xdr:row>
      <xdr:rowOff>0</xdr:rowOff>
    </xdr:from>
    <xdr:ext cx="152400" cy="152400"/>
    <xdr:pic>
      <xdr:nvPicPr>
        <xdr:cNvPr id="201" name="Image 200">
          <a:extLst>
            <a:ext uri="{FF2B5EF4-FFF2-40B4-BE49-F238E27FC236}">
              <a16:creationId xmlns:a16="http://schemas.microsoft.com/office/drawing/2014/main" id="{E6C1F111-E3AF-4919-8818-8F4F17810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9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193</xdr:col>
      <xdr:colOff>0</xdr:colOff>
      <xdr:row>89</xdr:row>
      <xdr:rowOff>0</xdr:rowOff>
    </xdr:from>
    <xdr:ext cx="152400" cy="152400"/>
    <xdr:pic>
      <xdr:nvPicPr>
        <xdr:cNvPr id="202" name="Image 201">
          <a:extLst>
            <a:ext uri="{FF2B5EF4-FFF2-40B4-BE49-F238E27FC236}">
              <a16:creationId xmlns:a16="http://schemas.microsoft.com/office/drawing/2014/main" id="{5C93071B-C938-4000-B400-F57F8F5E2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7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194</xdr:col>
      <xdr:colOff>0</xdr:colOff>
      <xdr:row>89</xdr:row>
      <xdr:rowOff>0</xdr:rowOff>
    </xdr:from>
    <xdr:ext cx="152400" cy="152400"/>
    <xdr:pic>
      <xdr:nvPicPr>
        <xdr:cNvPr id="203" name="Image 202">
          <a:extLst>
            <a:ext uri="{FF2B5EF4-FFF2-40B4-BE49-F238E27FC236}">
              <a16:creationId xmlns:a16="http://schemas.microsoft.com/office/drawing/2014/main" id="{F120C9E8-493F-4177-8701-9B0A30BA4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6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195</xdr:col>
      <xdr:colOff>0</xdr:colOff>
      <xdr:row>89</xdr:row>
      <xdr:rowOff>0</xdr:rowOff>
    </xdr:from>
    <xdr:ext cx="152400" cy="152400"/>
    <xdr:pic>
      <xdr:nvPicPr>
        <xdr:cNvPr id="204" name="Image 203">
          <a:extLst>
            <a:ext uri="{FF2B5EF4-FFF2-40B4-BE49-F238E27FC236}">
              <a16:creationId xmlns:a16="http://schemas.microsoft.com/office/drawing/2014/main" id="{368E4462-B27C-4F2E-B48A-15224C97A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4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196</xdr:col>
      <xdr:colOff>0</xdr:colOff>
      <xdr:row>89</xdr:row>
      <xdr:rowOff>0</xdr:rowOff>
    </xdr:from>
    <xdr:ext cx="152400" cy="152400"/>
    <xdr:pic>
      <xdr:nvPicPr>
        <xdr:cNvPr id="205" name="Image 204">
          <a:extLst>
            <a:ext uri="{FF2B5EF4-FFF2-40B4-BE49-F238E27FC236}">
              <a16:creationId xmlns:a16="http://schemas.microsoft.com/office/drawing/2014/main" id="{4EB6A0A5-D85F-4C52-973D-6A573E805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3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197</xdr:col>
      <xdr:colOff>0</xdr:colOff>
      <xdr:row>89</xdr:row>
      <xdr:rowOff>0</xdr:rowOff>
    </xdr:from>
    <xdr:ext cx="152400" cy="152400"/>
    <xdr:pic>
      <xdr:nvPicPr>
        <xdr:cNvPr id="206" name="Image 205">
          <a:extLst>
            <a:ext uri="{FF2B5EF4-FFF2-40B4-BE49-F238E27FC236}">
              <a16:creationId xmlns:a16="http://schemas.microsoft.com/office/drawing/2014/main" id="{34047B6E-2445-4CC2-8126-A36B52B10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1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198</xdr:col>
      <xdr:colOff>0</xdr:colOff>
      <xdr:row>89</xdr:row>
      <xdr:rowOff>0</xdr:rowOff>
    </xdr:from>
    <xdr:ext cx="152400" cy="152400"/>
    <xdr:pic>
      <xdr:nvPicPr>
        <xdr:cNvPr id="207" name="Image 206">
          <a:extLst>
            <a:ext uri="{FF2B5EF4-FFF2-40B4-BE49-F238E27FC236}">
              <a16:creationId xmlns:a16="http://schemas.microsoft.com/office/drawing/2014/main" id="{F8F040C0-135A-4A42-A3EF-50249128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9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199</xdr:col>
      <xdr:colOff>0</xdr:colOff>
      <xdr:row>89</xdr:row>
      <xdr:rowOff>0</xdr:rowOff>
    </xdr:from>
    <xdr:ext cx="152400" cy="152400"/>
    <xdr:pic>
      <xdr:nvPicPr>
        <xdr:cNvPr id="208" name="Image 207">
          <a:extLst>
            <a:ext uri="{FF2B5EF4-FFF2-40B4-BE49-F238E27FC236}">
              <a16:creationId xmlns:a16="http://schemas.microsoft.com/office/drawing/2014/main" id="{01974EE5-DBC6-4F25-9CB6-A0AA7CAEF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8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200</xdr:col>
      <xdr:colOff>0</xdr:colOff>
      <xdr:row>89</xdr:row>
      <xdr:rowOff>0</xdr:rowOff>
    </xdr:from>
    <xdr:ext cx="152400" cy="152400"/>
    <xdr:pic>
      <xdr:nvPicPr>
        <xdr:cNvPr id="209" name="Image 208">
          <a:extLst>
            <a:ext uri="{FF2B5EF4-FFF2-40B4-BE49-F238E27FC236}">
              <a16:creationId xmlns:a16="http://schemas.microsoft.com/office/drawing/2014/main" id="{CCD1B924-154D-4972-8341-211330AD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6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201</xdr:col>
      <xdr:colOff>0</xdr:colOff>
      <xdr:row>89</xdr:row>
      <xdr:rowOff>0</xdr:rowOff>
    </xdr:from>
    <xdr:ext cx="152400" cy="152400"/>
    <xdr:pic>
      <xdr:nvPicPr>
        <xdr:cNvPr id="210" name="Image 209">
          <a:extLst>
            <a:ext uri="{FF2B5EF4-FFF2-40B4-BE49-F238E27FC236}">
              <a16:creationId xmlns:a16="http://schemas.microsoft.com/office/drawing/2014/main" id="{174A7DF3-5E5D-43AF-9F90-DC1DE3CB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5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202</xdr:col>
      <xdr:colOff>0</xdr:colOff>
      <xdr:row>89</xdr:row>
      <xdr:rowOff>0</xdr:rowOff>
    </xdr:from>
    <xdr:ext cx="152400" cy="152400"/>
    <xdr:pic>
      <xdr:nvPicPr>
        <xdr:cNvPr id="211" name="Image 210">
          <a:extLst>
            <a:ext uri="{FF2B5EF4-FFF2-40B4-BE49-F238E27FC236}">
              <a16:creationId xmlns:a16="http://schemas.microsoft.com/office/drawing/2014/main" id="{D8C85491-15E8-4398-A7A5-AD66CF9A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3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203</xdr:col>
      <xdr:colOff>0</xdr:colOff>
      <xdr:row>89</xdr:row>
      <xdr:rowOff>0</xdr:rowOff>
    </xdr:from>
    <xdr:ext cx="152400" cy="152400"/>
    <xdr:pic>
      <xdr:nvPicPr>
        <xdr:cNvPr id="212" name="Image 211">
          <a:extLst>
            <a:ext uri="{FF2B5EF4-FFF2-40B4-BE49-F238E27FC236}">
              <a16:creationId xmlns:a16="http://schemas.microsoft.com/office/drawing/2014/main" id="{AC55AA98-F8F4-4665-9B85-63C90DEF1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2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204</xdr:col>
      <xdr:colOff>0</xdr:colOff>
      <xdr:row>89</xdr:row>
      <xdr:rowOff>0</xdr:rowOff>
    </xdr:from>
    <xdr:ext cx="152400" cy="152400"/>
    <xdr:pic>
      <xdr:nvPicPr>
        <xdr:cNvPr id="213" name="Image 212">
          <a:extLst>
            <a:ext uri="{FF2B5EF4-FFF2-40B4-BE49-F238E27FC236}">
              <a16:creationId xmlns:a16="http://schemas.microsoft.com/office/drawing/2014/main" id="{9291D154-3911-4EF2-B285-172049B5A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0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205</xdr:col>
      <xdr:colOff>0</xdr:colOff>
      <xdr:row>89</xdr:row>
      <xdr:rowOff>0</xdr:rowOff>
    </xdr:from>
    <xdr:ext cx="152400" cy="152400"/>
    <xdr:pic>
      <xdr:nvPicPr>
        <xdr:cNvPr id="214" name="Image 213">
          <a:extLst>
            <a:ext uri="{FF2B5EF4-FFF2-40B4-BE49-F238E27FC236}">
              <a16:creationId xmlns:a16="http://schemas.microsoft.com/office/drawing/2014/main" id="{6762AB6C-C09A-452D-A45A-FDF1D5E6F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9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206</xdr:col>
      <xdr:colOff>0</xdr:colOff>
      <xdr:row>89</xdr:row>
      <xdr:rowOff>0</xdr:rowOff>
    </xdr:from>
    <xdr:ext cx="152400" cy="152400"/>
    <xdr:pic>
      <xdr:nvPicPr>
        <xdr:cNvPr id="215" name="Image 214">
          <a:extLst>
            <a:ext uri="{FF2B5EF4-FFF2-40B4-BE49-F238E27FC236}">
              <a16:creationId xmlns:a16="http://schemas.microsoft.com/office/drawing/2014/main" id="{FA89F715-DB71-4390-9CF3-F1BD2C57C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7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207</xdr:col>
      <xdr:colOff>0</xdr:colOff>
      <xdr:row>89</xdr:row>
      <xdr:rowOff>0</xdr:rowOff>
    </xdr:from>
    <xdr:ext cx="152400" cy="152400"/>
    <xdr:pic>
      <xdr:nvPicPr>
        <xdr:cNvPr id="216" name="Image 215">
          <a:extLst>
            <a:ext uri="{FF2B5EF4-FFF2-40B4-BE49-F238E27FC236}">
              <a16:creationId xmlns:a16="http://schemas.microsoft.com/office/drawing/2014/main" id="{61BA2794-26D0-4BA1-86C6-553030A7B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5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</xdr:col>
      <xdr:colOff>0</xdr:colOff>
      <xdr:row>89</xdr:row>
      <xdr:rowOff>0</xdr:rowOff>
    </xdr:from>
    <xdr:ext cx="152400" cy="152400"/>
    <xdr:pic>
      <xdr:nvPicPr>
        <xdr:cNvPr id="217" name="Image 216">
          <a:extLst>
            <a:ext uri="{FF2B5EF4-FFF2-40B4-BE49-F238E27FC236}">
              <a16:creationId xmlns:a16="http://schemas.microsoft.com/office/drawing/2014/main" id="{05CF1C07-940A-443F-A5C6-2591FA92C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4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209</xdr:col>
      <xdr:colOff>0</xdr:colOff>
      <xdr:row>89</xdr:row>
      <xdr:rowOff>0</xdr:rowOff>
    </xdr:from>
    <xdr:ext cx="152400" cy="152400"/>
    <xdr:pic>
      <xdr:nvPicPr>
        <xdr:cNvPr id="218" name="Image 217">
          <a:extLst>
            <a:ext uri="{FF2B5EF4-FFF2-40B4-BE49-F238E27FC236}">
              <a16:creationId xmlns:a16="http://schemas.microsoft.com/office/drawing/2014/main" id="{044A9E58-50D6-42B2-BE27-EB2B615DB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2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210</xdr:col>
      <xdr:colOff>0</xdr:colOff>
      <xdr:row>89</xdr:row>
      <xdr:rowOff>0</xdr:rowOff>
    </xdr:from>
    <xdr:ext cx="152400" cy="152400"/>
    <xdr:pic>
      <xdr:nvPicPr>
        <xdr:cNvPr id="219" name="Image 218">
          <a:extLst>
            <a:ext uri="{FF2B5EF4-FFF2-40B4-BE49-F238E27FC236}">
              <a16:creationId xmlns:a16="http://schemas.microsoft.com/office/drawing/2014/main" id="{5AAD8D15-04E1-488B-8370-69383AE51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1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211</xdr:col>
      <xdr:colOff>0</xdr:colOff>
      <xdr:row>89</xdr:row>
      <xdr:rowOff>0</xdr:rowOff>
    </xdr:from>
    <xdr:ext cx="152400" cy="152400"/>
    <xdr:pic>
      <xdr:nvPicPr>
        <xdr:cNvPr id="220" name="Image 219">
          <a:extLst>
            <a:ext uri="{FF2B5EF4-FFF2-40B4-BE49-F238E27FC236}">
              <a16:creationId xmlns:a16="http://schemas.microsoft.com/office/drawing/2014/main" id="{5D06001A-FA95-4C1E-B164-B834DDDFC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9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212</xdr:col>
      <xdr:colOff>0</xdr:colOff>
      <xdr:row>89</xdr:row>
      <xdr:rowOff>0</xdr:rowOff>
    </xdr:from>
    <xdr:ext cx="152400" cy="152400"/>
    <xdr:pic>
      <xdr:nvPicPr>
        <xdr:cNvPr id="221" name="Image 220">
          <a:extLst>
            <a:ext uri="{FF2B5EF4-FFF2-40B4-BE49-F238E27FC236}">
              <a16:creationId xmlns:a16="http://schemas.microsoft.com/office/drawing/2014/main" id="{0369888F-1541-4C80-835C-8D2D93151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8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213</xdr:col>
      <xdr:colOff>0</xdr:colOff>
      <xdr:row>89</xdr:row>
      <xdr:rowOff>0</xdr:rowOff>
    </xdr:from>
    <xdr:ext cx="152400" cy="152400"/>
    <xdr:pic>
      <xdr:nvPicPr>
        <xdr:cNvPr id="222" name="Image 221">
          <a:extLst>
            <a:ext uri="{FF2B5EF4-FFF2-40B4-BE49-F238E27FC236}">
              <a16:creationId xmlns:a16="http://schemas.microsoft.com/office/drawing/2014/main" id="{305006A2-5303-44F6-8101-5227D145D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6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214</xdr:col>
      <xdr:colOff>0</xdr:colOff>
      <xdr:row>89</xdr:row>
      <xdr:rowOff>0</xdr:rowOff>
    </xdr:from>
    <xdr:ext cx="152400" cy="152400"/>
    <xdr:pic>
      <xdr:nvPicPr>
        <xdr:cNvPr id="223" name="Image 222">
          <a:extLst>
            <a:ext uri="{FF2B5EF4-FFF2-40B4-BE49-F238E27FC236}">
              <a16:creationId xmlns:a16="http://schemas.microsoft.com/office/drawing/2014/main" id="{27982D56-7C71-4DAD-A57C-C6630A844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85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215</xdr:col>
      <xdr:colOff>0</xdr:colOff>
      <xdr:row>89</xdr:row>
      <xdr:rowOff>0</xdr:rowOff>
    </xdr:from>
    <xdr:ext cx="152400" cy="152400"/>
    <xdr:pic>
      <xdr:nvPicPr>
        <xdr:cNvPr id="224" name="Image 223">
          <a:extLst>
            <a:ext uri="{FF2B5EF4-FFF2-40B4-BE49-F238E27FC236}">
              <a16:creationId xmlns:a16="http://schemas.microsoft.com/office/drawing/2014/main" id="{B237CB90-70E2-46A7-960C-BB5EEF60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3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216</xdr:col>
      <xdr:colOff>0</xdr:colOff>
      <xdr:row>89</xdr:row>
      <xdr:rowOff>0</xdr:rowOff>
    </xdr:from>
    <xdr:ext cx="152400" cy="152400"/>
    <xdr:pic>
      <xdr:nvPicPr>
        <xdr:cNvPr id="225" name="Image 224">
          <a:extLst>
            <a:ext uri="{FF2B5EF4-FFF2-40B4-BE49-F238E27FC236}">
              <a16:creationId xmlns:a16="http://schemas.microsoft.com/office/drawing/2014/main" id="{75363F94-64F2-4C5F-8904-553F19D41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1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217</xdr:col>
      <xdr:colOff>0</xdr:colOff>
      <xdr:row>89</xdr:row>
      <xdr:rowOff>0</xdr:rowOff>
    </xdr:from>
    <xdr:ext cx="152400" cy="152400"/>
    <xdr:pic>
      <xdr:nvPicPr>
        <xdr:cNvPr id="226" name="Image 225">
          <a:extLst>
            <a:ext uri="{FF2B5EF4-FFF2-40B4-BE49-F238E27FC236}">
              <a16:creationId xmlns:a16="http://schemas.microsoft.com/office/drawing/2014/main" id="{B67DD905-C3B6-41AA-B482-609B934D9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20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218</xdr:col>
      <xdr:colOff>0</xdr:colOff>
      <xdr:row>89</xdr:row>
      <xdr:rowOff>0</xdr:rowOff>
    </xdr:from>
    <xdr:ext cx="152400" cy="152400"/>
    <xdr:pic>
      <xdr:nvPicPr>
        <xdr:cNvPr id="227" name="Image 226">
          <a:extLst>
            <a:ext uri="{FF2B5EF4-FFF2-40B4-BE49-F238E27FC236}">
              <a16:creationId xmlns:a16="http://schemas.microsoft.com/office/drawing/2014/main" id="{98703128-B36C-42FB-BA5E-F38E1F092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8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219</xdr:col>
      <xdr:colOff>0</xdr:colOff>
      <xdr:row>89</xdr:row>
      <xdr:rowOff>0</xdr:rowOff>
    </xdr:from>
    <xdr:ext cx="152400" cy="152400"/>
    <xdr:pic>
      <xdr:nvPicPr>
        <xdr:cNvPr id="228" name="Image 227">
          <a:extLst>
            <a:ext uri="{FF2B5EF4-FFF2-40B4-BE49-F238E27FC236}">
              <a16:creationId xmlns:a16="http://schemas.microsoft.com/office/drawing/2014/main" id="{E0697EB7-60A9-416C-8F15-C824EEB6F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7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220</xdr:col>
      <xdr:colOff>0</xdr:colOff>
      <xdr:row>89</xdr:row>
      <xdr:rowOff>0</xdr:rowOff>
    </xdr:from>
    <xdr:ext cx="152400" cy="152400"/>
    <xdr:pic>
      <xdr:nvPicPr>
        <xdr:cNvPr id="229" name="Image 228">
          <a:extLst>
            <a:ext uri="{FF2B5EF4-FFF2-40B4-BE49-F238E27FC236}">
              <a16:creationId xmlns:a16="http://schemas.microsoft.com/office/drawing/2014/main" id="{42BBB068-3D4E-4ED6-B8CE-783AA25C8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5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221</xdr:col>
      <xdr:colOff>0</xdr:colOff>
      <xdr:row>89</xdr:row>
      <xdr:rowOff>0</xdr:rowOff>
    </xdr:from>
    <xdr:ext cx="152400" cy="152400"/>
    <xdr:pic>
      <xdr:nvPicPr>
        <xdr:cNvPr id="230" name="Image 229">
          <a:extLst>
            <a:ext uri="{FF2B5EF4-FFF2-40B4-BE49-F238E27FC236}">
              <a16:creationId xmlns:a16="http://schemas.microsoft.com/office/drawing/2014/main" id="{B011E9FB-978D-4736-A1A1-A2F4FC784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34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222</xdr:col>
      <xdr:colOff>0</xdr:colOff>
      <xdr:row>89</xdr:row>
      <xdr:rowOff>0</xdr:rowOff>
    </xdr:from>
    <xdr:ext cx="152400" cy="152400"/>
    <xdr:pic>
      <xdr:nvPicPr>
        <xdr:cNvPr id="231" name="Image 230">
          <a:extLst>
            <a:ext uri="{FF2B5EF4-FFF2-40B4-BE49-F238E27FC236}">
              <a16:creationId xmlns:a16="http://schemas.microsoft.com/office/drawing/2014/main" id="{773861B5-5FEB-46E0-9EBE-192510A4D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2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223</xdr:col>
      <xdr:colOff>0</xdr:colOff>
      <xdr:row>89</xdr:row>
      <xdr:rowOff>0</xdr:rowOff>
    </xdr:from>
    <xdr:ext cx="152400" cy="152400"/>
    <xdr:pic>
      <xdr:nvPicPr>
        <xdr:cNvPr id="232" name="Image 231">
          <a:extLst>
            <a:ext uri="{FF2B5EF4-FFF2-40B4-BE49-F238E27FC236}">
              <a16:creationId xmlns:a16="http://schemas.microsoft.com/office/drawing/2014/main" id="{BEAB6CDA-F29C-4551-BF80-BF8373595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224</xdr:col>
      <xdr:colOff>0</xdr:colOff>
      <xdr:row>89</xdr:row>
      <xdr:rowOff>0</xdr:rowOff>
    </xdr:from>
    <xdr:ext cx="152400" cy="152400"/>
    <xdr:pic>
      <xdr:nvPicPr>
        <xdr:cNvPr id="233" name="Image 232">
          <a:extLst>
            <a:ext uri="{FF2B5EF4-FFF2-40B4-BE49-F238E27FC236}">
              <a16:creationId xmlns:a16="http://schemas.microsoft.com/office/drawing/2014/main" id="{0CB927F1-90E0-41EB-B2D5-DD6653645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9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225</xdr:col>
      <xdr:colOff>0</xdr:colOff>
      <xdr:row>89</xdr:row>
      <xdr:rowOff>0</xdr:rowOff>
    </xdr:from>
    <xdr:ext cx="152400" cy="152400"/>
    <xdr:pic>
      <xdr:nvPicPr>
        <xdr:cNvPr id="234" name="Image 233">
          <a:extLst>
            <a:ext uri="{FF2B5EF4-FFF2-40B4-BE49-F238E27FC236}">
              <a16:creationId xmlns:a16="http://schemas.microsoft.com/office/drawing/2014/main" id="{6F42FE7C-509E-40A7-997B-71C601401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7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226</xdr:col>
      <xdr:colOff>0</xdr:colOff>
      <xdr:row>89</xdr:row>
      <xdr:rowOff>0</xdr:rowOff>
    </xdr:from>
    <xdr:ext cx="152400" cy="152400"/>
    <xdr:pic>
      <xdr:nvPicPr>
        <xdr:cNvPr id="235" name="Image 234">
          <a:extLst>
            <a:ext uri="{FF2B5EF4-FFF2-40B4-BE49-F238E27FC236}">
              <a16:creationId xmlns:a16="http://schemas.microsoft.com/office/drawing/2014/main" id="{11E53858-539B-43DF-84B4-599D9CE4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6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227</xdr:col>
      <xdr:colOff>0</xdr:colOff>
      <xdr:row>89</xdr:row>
      <xdr:rowOff>0</xdr:rowOff>
    </xdr:from>
    <xdr:ext cx="152400" cy="152400"/>
    <xdr:pic>
      <xdr:nvPicPr>
        <xdr:cNvPr id="236" name="Image 235">
          <a:extLst>
            <a:ext uri="{FF2B5EF4-FFF2-40B4-BE49-F238E27FC236}">
              <a16:creationId xmlns:a16="http://schemas.microsoft.com/office/drawing/2014/main" id="{FAB6A9E6-4FA9-4FFC-845B-B5EBAD35A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4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228</xdr:col>
      <xdr:colOff>0</xdr:colOff>
      <xdr:row>89</xdr:row>
      <xdr:rowOff>0</xdr:rowOff>
    </xdr:from>
    <xdr:ext cx="152400" cy="152400"/>
    <xdr:pic>
      <xdr:nvPicPr>
        <xdr:cNvPr id="237" name="Image 236">
          <a:extLst>
            <a:ext uri="{FF2B5EF4-FFF2-40B4-BE49-F238E27FC236}">
              <a16:creationId xmlns:a16="http://schemas.microsoft.com/office/drawing/2014/main" id="{5352482C-8718-4A46-9F54-D8582870F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83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229</xdr:col>
      <xdr:colOff>0</xdr:colOff>
      <xdr:row>89</xdr:row>
      <xdr:rowOff>0</xdr:rowOff>
    </xdr:from>
    <xdr:ext cx="152400" cy="152400"/>
    <xdr:pic>
      <xdr:nvPicPr>
        <xdr:cNvPr id="238" name="Image 237">
          <a:extLst>
            <a:ext uri="{FF2B5EF4-FFF2-40B4-BE49-F238E27FC236}">
              <a16:creationId xmlns:a16="http://schemas.microsoft.com/office/drawing/2014/main" id="{80B883DC-1628-4E32-AD34-09491F7F5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1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230</xdr:col>
      <xdr:colOff>0</xdr:colOff>
      <xdr:row>89</xdr:row>
      <xdr:rowOff>0</xdr:rowOff>
    </xdr:from>
    <xdr:ext cx="152400" cy="152400"/>
    <xdr:pic>
      <xdr:nvPicPr>
        <xdr:cNvPr id="239" name="Image 238">
          <a:extLst>
            <a:ext uri="{FF2B5EF4-FFF2-40B4-BE49-F238E27FC236}">
              <a16:creationId xmlns:a16="http://schemas.microsoft.com/office/drawing/2014/main" id="{73DDC062-7FCA-4323-8345-6F5F32CB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0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231</xdr:col>
      <xdr:colOff>0</xdr:colOff>
      <xdr:row>89</xdr:row>
      <xdr:rowOff>0</xdr:rowOff>
    </xdr:from>
    <xdr:ext cx="152400" cy="152400"/>
    <xdr:pic>
      <xdr:nvPicPr>
        <xdr:cNvPr id="240" name="Image 239">
          <a:extLst>
            <a:ext uri="{FF2B5EF4-FFF2-40B4-BE49-F238E27FC236}">
              <a16:creationId xmlns:a16="http://schemas.microsoft.com/office/drawing/2014/main" id="{C6F6FBB7-2D51-42F0-B97E-631549488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8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232</xdr:col>
      <xdr:colOff>0</xdr:colOff>
      <xdr:row>89</xdr:row>
      <xdr:rowOff>0</xdr:rowOff>
    </xdr:from>
    <xdr:ext cx="152400" cy="152400"/>
    <xdr:pic>
      <xdr:nvPicPr>
        <xdr:cNvPr id="241" name="Image 240">
          <a:extLst>
            <a:ext uri="{FF2B5EF4-FFF2-40B4-BE49-F238E27FC236}">
              <a16:creationId xmlns:a16="http://schemas.microsoft.com/office/drawing/2014/main" id="{03811F6F-C84A-430C-963A-BC0A773D7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6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233</xdr:col>
      <xdr:colOff>0</xdr:colOff>
      <xdr:row>89</xdr:row>
      <xdr:rowOff>0</xdr:rowOff>
    </xdr:from>
    <xdr:ext cx="152400" cy="152400"/>
    <xdr:pic>
      <xdr:nvPicPr>
        <xdr:cNvPr id="242" name="Image 241">
          <a:extLst>
            <a:ext uri="{FF2B5EF4-FFF2-40B4-BE49-F238E27FC236}">
              <a16:creationId xmlns:a16="http://schemas.microsoft.com/office/drawing/2014/main" id="{117CFA90-CFB1-4174-AA64-C1F43BDB6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5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234</xdr:col>
      <xdr:colOff>0</xdr:colOff>
      <xdr:row>89</xdr:row>
      <xdr:rowOff>0</xdr:rowOff>
    </xdr:from>
    <xdr:ext cx="152400" cy="152400"/>
    <xdr:pic>
      <xdr:nvPicPr>
        <xdr:cNvPr id="243" name="Image 242">
          <a:extLst>
            <a:ext uri="{FF2B5EF4-FFF2-40B4-BE49-F238E27FC236}">
              <a16:creationId xmlns:a16="http://schemas.microsoft.com/office/drawing/2014/main" id="{41D810C7-5A5C-4990-9D7C-508878FB1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3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235</xdr:col>
      <xdr:colOff>0</xdr:colOff>
      <xdr:row>89</xdr:row>
      <xdr:rowOff>0</xdr:rowOff>
    </xdr:from>
    <xdr:ext cx="152400" cy="152400"/>
    <xdr:pic>
      <xdr:nvPicPr>
        <xdr:cNvPr id="244" name="Image 243">
          <a:extLst>
            <a:ext uri="{FF2B5EF4-FFF2-40B4-BE49-F238E27FC236}">
              <a16:creationId xmlns:a16="http://schemas.microsoft.com/office/drawing/2014/main" id="{9537E3D5-2EC5-4DAE-80DA-9919910EE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2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236</xdr:col>
      <xdr:colOff>0</xdr:colOff>
      <xdr:row>89</xdr:row>
      <xdr:rowOff>0</xdr:rowOff>
    </xdr:from>
    <xdr:ext cx="152400" cy="152400"/>
    <xdr:pic>
      <xdr:nvPicPr>
        <xdr:cNvPr id="245" name="Image 244">
          <a:extLst>
            <a:ext uri="{FF2B5EF4-FFF2-40B4-BE49-F238E27FC236}">
              <a16:creationId xmlns:a16="http://schemas.microsoft.com/office/drawing/2014/main" id="{E927CC1E-36D7-433E-B510-7446E91F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0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237</xdr:col>
      <xdr:colOff>0</xdr:colOff>
      <xdr:row>89</xdr:row>
      <xdr:rowOff>0</xdr:rowOff>
    </xdr:from>
    <xdr:ext cx="152400" cy="152400"/>
    <xdr:pic>
      <xdr:nvPicPr>
        <xdr:cNvPr id="246" name="Image 245">
          <a:extLst>
            <a:ext uri="{FF2B5EF4-FFF2-40B4-BE49-F238E27FC236}">
              <a16:creationId xmlns:a16="http://schemas.microsoft.com/office/drawing/2014/main" id="{9866373D-0447-43AB-9113-2E0035FD2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9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238</xdr:col>
      <xdr:colOff>0</xdr:colOff>
      <xdr:row>89</xdr:row>
      <xdr:rowOff>0</xdr:rowOff>
    </xdr:from>
    <xdr:ext cx="152400" cy="152400"/>
    <xdr:pic>
      <xdr:nvPicPr>
        <xdr:cNvPr id="247" name="Image 246">
          <a:extLst>
            <a:ext uri="{FF2B5EF4-FFF2-40B4-BE49-F238E27FC236}">
              <a16:creationId xmlns:a16="http://schemas.microsoft.com/office/drawing/2014/main" id="{F0BDAABD-1830-459F-BF4D-5B0C37D70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7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239</xdr:col>
      <xdr:colOff>0</xdr:colOff>
      <xdr:row>89</xdr:row>
      <xdr:rowOff>0</xdr:rowOff>
    </xdr:from>
    <xdr:ext cx="152400" cy="152400"/>
    <xdr:pic>
      <xdr:nvPicPr>
        <xdr:cNvPr id="248" name="Image 247">
          <a:extLst>
            <a:ext uri="{FF2B5EF4-FFF2-40B4-BE49-F238E27FC236}">
              <a16:creationId xmlns:a16="http://schemas.microsoft.com/office/drawing/2014/main" id="{043200BD-3161-460F-B68B-482F3DDAD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6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240</xdr:col>
      <xdr:colOff>0</xdr:colOff>
      <xdr:row>89</xdr:row>
      <xdr:rowOff>0</xdr:rowOff>
    </xdr:from>
    <xdr:ext cx="152400" cy="152400"/>
    <xdr:pic>
      <xdr:nvPicPr>
        <xdr:cNvPr id="249" name="Image 248">
          <a:extLst>
            <a:ext uri="{FF2B5EF4-FFF2-40B4-BE49-F238E27FC236}">
              <a16:creationId xmlns:a16="http://schemas.microsoft.com/office/drawing/2014/main" id="{6586B0A4-526E-4409-AEC2-A53D0599A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4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241</xdr:col>
      <xdr:colOff>0</xdr:colOff>
      <xdr:row>89</xdr:row>
      <xdr:rowOff>0</xdr:rowOff>
    </xdr:from>
    <xdr:ext cx="152400" cy="152400"/>
    <xdr:pic>
      <xdr:nvPicPr>
        <xdr:cNvPr id="250" name="Image 249">
          <a:extLst>
            <a:ext uri="{FF2B5EF4-FFF2-40B4-BE49-F238E27FC236}">
              <a16:creationId xmlns:a16="http://schemas.microsoft.com/office/drawing/2014/main" id="{9D093123-5758-4225-89A4-E1A36680D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2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242</xdr:col>
      <xdr:colOff>0</xdr:colOff>
      <xdr:row>89</xdr:row>
      <xdr:rowOff>0</xdr:rowOff>
    </xdr:from>
    <xdr:ext cx="152400" cy="152400"/>
    <xdr:pic>
      <xdr:nvPicPr>
        <xdr:cNvPr id="251" name="Image 250">
          <a:extLst>
            <a:ext uri="{FF2B5EF4-FFF2-40B4-BE49-F238E27FC236}">
              <a16:creationId xmlns:a16="http://schemas.microsoft.com/office/drawing/2014/main" id="{0C0E13DF-E4AC-471C-8707-4A48E4673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1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243</xdr:col>
      <xdr:colOff>0</xdr:colOff>
      <xdr:row>89</xdr:row>
      <xdr:rowOff>0</xdr:rowOff>
    </xdr:from>
    <xdr:ext cx="152400" cy="152400"/>
    <xdr:pic>
      <xdr:nvPicPr>
        <xdr:cNvPr id="252" name="Image 251">
          <a:extLst>
            <a:ext uri="{FF2B5EF4-FFF2-40B4-BE49-F238E27FC236}">
              <a16:creationId xmlns:a16="http://schemas.microsoft.com/office/drawing/2014/main" id="{58B69876-32BC-456C-8E02-93CED8066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9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244</xdr:col>
      <xdr:colOff>0</xdr:colOff>
      <xdr:row>89</xdr:row>
      <xdr:rowOff>0</xdr:rowOff>
    </xdr:from>
    <xdr:ext cx="152400" cy="152400"/>
    <xdr:pic>
      <xdr:nvPicPr>
        <xdr:cNvPr id="253" name="Image 252">
          <a:extLst>
            <a:ext uri="{FF2B5EF4-FFF2-40B4-BE49-F238E27FC236}">
              <a16:creationId xmlns:a16="http://schemas.microsoft.com/office/drawing/2014/main" id="{E0C43B14-4D7A-4A33-AA20-1D40D9CC9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8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245</xdr:col>
      <xdr:colOff>0</xdr:colOff>
      <xdr:row>89</xdr:row>
      <xdr:rowOff>0</xdr:rowOff>
    </xdr:from>
    <xdr:ext cx="152400" cy="152400"/>
    <xdr:pic>
      <xdr:nvPicPr>
        <xdr:cNvPr id="254" name="Image 253">
          <a:extLst>
            <a:ext uri="{FF2B5EF4-FFF2-40B4-BE49-F238E27FC236}">
              <a16:creationId xmlns:a16="http://schemas.microsoft.com/office/drawing/2014/main" id="{994C1D6B-97E4-4527-965F-E3ACD996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6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246</xdr:col>
      <xdr:colOff>0</xdr:colOff>
      <xdr:row>89</xdr:row>
      <xdr:rowOff>0</xdr:rowOff>
    </xdr:from>
    <xdr:ext cx="152400" cy="152400"/>
    <xdr:pic>
      <xdr:nvPicPr>
        <xdr:cNvPr id="255" name="Image 254">
          <a:extLst>
            <a:ext uri="{FF2B5EF4-FFF2-40B4-BE49-F238E27FC236}">
              <a16:creationId xmlns:a16="http://schemas.microsoft.com/office/drawing/2014/main" id="{6E55D84B-AD17-4305-9243-DEFF995BD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5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247</xdr:col>
      <xdr:colOff>0</xdr:colOff>
      <xdr:row>89</xdr:row>
      <xdr:rowOff>0</xdr:rowOff>
    </xdr:from>
    <xdr:ext cx="152400" cy="152400"/>
    <xdr:pic>
      <xdr:nvPicPr>
        <xdr:cNvPr id="256" name="Image 255">
          <a:extLst>
            <a:ext uri="{FF2B5EF4-FFF2-40B4-BE49-F238E27FC236}">
              <a16:creationId xmlns:a16="http://schemas.microsoft.com/office/drawing/2014/main" id="{2DD0DDF1-43D0-4837-83B8-552A6AD39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3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248</xdr:col>
      <xdr:colOff>0</xdr:colOff>
      <xdr:row>89</xdr:row>
      <xdr:rowOff>0</xdr:rowOff>
    </xdr:from>
    <xdr:ext cx="152400" cy="152400"/>
    <xdr:pic>
      <xdr:nvPicPr>
        <xdr:cNvPr id="257" name="Image 256">
          <a:extLst>
            <a:ext uri="{FF2B5EF4-FFF2-40B4-BE49-F238E27FC236}">
              <a16:creationId xmlns:a16="http://schemas.microsoft.com/office/drawing/2014/main" id="{3B61DE3A-23D9-4A67-BF96-4E563C611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2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249</xdr:col>
      <xdr:colOff>0</xdr:colOff>
      <xdr:row>89</xdr:row>
      <xdr:rowOff>0</xdr:rowOff>
    </xdr:from>
    <xdr:ext cx="152400" cy="152400"/>
    <xdr:pic>
      <xdr:nvPicPr>
        <xdr:cNvPr id="258" name="Image 257">
          <a:extLst>
            <a:ext uri="{FF2B5EF4-FFF2-40B4-BE49-F238E27FC236}">
              <a16:creationId xmlns:a16="http://schemas.microsoft.com/office/drawing/2014/main" id="{E1891D6D-64DE-4885-9B2E-B22FB6F7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30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250</xdr:col>
      <xdr:colOff>0</xdr:colOff>
      <xdr:row>89</xdr:row>
      <xdr:rowOff>0</xdr:rowOff>
    </xdr:from>
    <xdr:ext cx="152400" cy="152400"/>
    <xdr:pic>
      <xdr:nvPicPr>
        <xdr:cNvPr id="259" name="Image 258">
          <a:extLst>
            <a:ext uri="{FF2B5EF4-FFF2-40B4-BE49-F238E27FC236}">
              <a16:creationId xmlns:a16="http://schemas.microsoft.com/office/drawing/2014/main" id="{7A4EBDD2-4A0F-49E4-8BD2-0A1C55ABC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8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251</xdr:col>
      <xdr:colOff>0</xdr:colOff>
      <xdr:row>89</xdr:row>
      <xdr:rowOff>0</xdr:rowOff>
    </xdr:from>
    <xdr:ext cx="152400" cy="152400"/>
    <xdr:pic>
      <xdr:nvPicPr>
        <xdr:cNvPr id="260" name="Image 259">
          <a:extLst>
            <a:ext uri="{FF2B5EF4-FFF2-40B4-BE49-F238E27FC236}">
              <a16:creationId xmlns:a16="http://schemas.microsoft.com/office/drawing/2014/main" id="{4A86B208-8E53-431D-BBBE-9C2713A41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87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252</xdr:col>
      <xdr:colOff>0</xdr:colOff>
      <xdr:row>89</xdr:row>
      <xdr:rowOff>0</xdr:rowOff>
    </xdr:from>
    <xdr:ext cx="152400" cy="152400"/>
    <xdr:pic>
      <xdr:nvPicPr>
        <xdr:cNvPr id="261" name="Image 260">
          <a:extLst>
            <a:ext uri="{FF2B5EF4-FFF2-40B4-BE49-F238E27FC236}">
              <a16:creationId xmlns:a16="http://schemas.microsoft.com/office/drawing/2014/main" id="{4DE20A66-4CED-43AB-81CA-F10C2139B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5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253</xdr:col>
      <xdr:colOff>0</xdr:colOff>
      <xdr:row>89</xdr:row>
      <xdr:rowOff>0</xdr:rowOff>
    </xdr:from>
    <xdr:ext cx="152400" cy="152400"/>
    <xdr:pic>
      <xdr:nvPicPr>
        <xdr:cNvPr id="262" name="Image 261">
          <a:extLst>
            <a:ext uri="{FF2B5EF4-FFF2-40B4-BE49-F238E27FC236}">
              <a16:creationId xmlns:a16="http://schemas.microsoft.com/office/drawing/2014/main" id="{94AEEF9B-4096-4B7A-9236-9125448E0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4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254</xdr:col>
      <xdr:colOff>0</xdr:colOff>
      <xdr:row>89</xdr:row>
      <xdr:rowOff>0</xdr:rowOff>
    </xdr:from>
    <xdr:ext cx="152400" cy="152400"/>
    <xdr:pic>
      <xdr:nvPicPr>
        <xdr:cNvPr id="263" name="Image 262">
          <a:extLst>
            <a:ext uri="{FF2B5EF4-FFF2-40B4-BE49-F238E27FC236}">
              <a16:creationId xmlns:a16="http://schemas.microsoft.com/office/drawing/2014/main" id="{FF8A9317-9781-410C-8F64-D50743597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2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255</xdr:col>
      <xdr:colOff>0</xdr:colOff>
      <xdr:row>89</xdr:row>
      <xdr:rowOff>0</xdr:rowOff>
    </xdr:from>
    <xdr:ext cx="152400" cy="152400"/>
    <xdr:pic>
      <xdr:nvPicPr>
        <xdr:cNvPr id="264" name="Image 263">
          <a:extLst>
            <a:ext uri="{FF2B5EF4-FFF2-40B4-BE49-F238E27FC236}">
              <a16:creationId xmlns:a16="http://schemas.microsoft.com/office/drawing/2014/main" id="{A21BA946-1529-4D49-B493-70F25E581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1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256</xdr:col>
      <xdr:colOff>0</xdr:colOff>
      <xdr:row>89</xdr:row>
      <xdr:rowOff>0</xdr:rowOff>
    </xdr:from>
    <xdr:ext cx="152400" cy="152400"/>
    <xdr:pic>
      <xdr:nvPicPr>
        <xdr:cNvPr id="265" name="Image 264">
          <a:extLst>
            <a:ext uri="{FF2B5EF4-FFF2-40B4-BE49-F238E27FC236}">
              <a16:creationId xmlns:a16="http://schemas.microsoft.com/office/drawing/2014/main" id="{316A2FEC-711B-4058-9E4F-3A2D52E23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9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257</xdr:col>
      <xdr:colOff>0</xdr:colOff>
      <xdr:row>89</xdr:row>
      <xdr:rowOff>0</xdr:rowOff>
    </xdr:from>
    <xdr:ext cx="152400" cy="152400"/>
    <xdr:pic>
      <xdr:nvPicPr>
        <xdr:cNvPr id="266" name="Image 265">
          <a:extLst>
            <a:ext uri="{FF2B5EF4-FFF2-40B4-BE49-F238E27FC236}">
              <a16:creationId xmlns:a16="http://schemas.microsoft.com/office/drawing/2014/main" id="{623C3691-B354-4F29-B198-25EDBDFE3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8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258</xdr:col>
      <xdr:colOff>0</xdr:colOff>
      <xdr:row>89</xdr:row>
      <xdr:rowOff>0</xdr:rowOff>
    </xdr:from>
    <xdr:ext cx="152400" cy="152400"/>
    <xdr:pic>
      <xdr:nvPicPr>
        <xdr:cNvPr id="267" name="Image 266">
          <a:extLst>
            <a:ext uri="{FF2B5EF4-FFF2-40B4-BE49-F238E27FC236}">
              <a16:creationId xmlns:a16="http://schemas.microsoft.com/office/drawing/2014/main" id="{DB603231-BD6E-487A-AD8A-29D6F201B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6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259</xdr:col>
      <xdr:colOff>0</xdr:colOff>
      <xdr:row>89</xdr:row>
      <xdr:rowOff>0</xdr:rowOff>
    </xdr:from>
    <xdr:ext cx="152400" cy="152400"/>
    <xdr:pic>
      <xdr:nvPicPr>
        <xdr:cNvPr id="268" name="Image 267">
          <a:extLst>
            <a:ext uri="{FF2B5EF4-FFF2-40B4-BE49-F238E27FC236}">
              <a16:creationId xmlns:a16="http://schemas.microsoft.com/office/drawing/2014/main" id="{16312CC0-5315-407E-AFDB-60E8828F0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4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260</xdr:col>
      <xdr:colOff>0</xdr:colOff>
      <xdr:row>89</xdr:row>
      <xdr:rowOff>0</xdr:rowOff>
    </xdr:from>
    <xdr:ext cx="152400" cy="152400"/>
    <xdr:pic>
      <xdr:nvPicPr>
        <xdr:cNvPr id="269" name="Image 268">
          <a:extLst>
            <a:ext uri="{FF2B5EF4-FFF2-40B4-BE49-F238E27FC236}">
              <a16:creationId xmlns:a16="http://schemas.microsoft.com/office/drawing/2014/main" id="{E4F7D648-A998-4139-AB5C-3EF050A7D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93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261</xdr:col>
      <xdr:colOff>0</xdr:colOff>
      <xdr:row>89</xdr:row>
      <xdr:rowOff>0</xdr:rowOff>
    </xdr:from>
    <xdr:ext cx="152400" cy="152400"/>
    <xdr:pic>
      <xdr:nvPicPr>
        <xdr:cNvPr id="270" name="Image 269">
          <a:extLst>
            <a:ext uri="{FF2B5EF4-FFF2-40B4-BE49-F238E27FC236}">
              <a16:creationId xmlns:a16="http://schemas.microsoft.com/office/drawing/2014/main" id="{DF5A62A5-F60C-4E03-93F4-2902D2678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1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262</xdr:col>
      <xdr:colOff>0</xdr:colOff>
      <xdr:row>89</xdr:row>
      <xdr:rowOff>0</xdr:rowOff>
    </xdr:from>
    <xdr:ext cx="152400" cy="152400"/>
    <xdr:pic>
      <xdr:nvPicPr>
        <xdr:cNvPr id="271" name="Image 270">
          <a:extLst>
            <a:ext uri="{FF2B5EF4-FFF2-40B4-BE49-F238E27FC236}">
              <a16:creationId xmlns:a16="http://schemas.microsoft.com/office/drawing/2014/main" id="{EE39D240-30B9-4FE0-ABBB-EF8520A16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0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263</xdr:col>
      <xdr:colOff>0</xdr:colOff>
      <xdr:row>89</xdr:row>
      <xdr:rowOff>0</xdr:rowOff>
    </xdr:from>
    <xdr:ext cx="152400" cy="152400"/>
    <xdr:pic>
      <xdr:nvPicPr>
        <xdr:cNvPr id="272" name="Image 271">
          <a:extLst>
            <a:ext uri="{FF2B5EF4-FFF2-40B4-BE49-F238E27FC236}">
              <a16:creationId xmlns:a16="http://schemas.microsoft.com/office/drawing/2014/main" id="{E11FB053-FF4A-4AC5-B637-BFD6AB2A6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28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264</xdr:col>
      <xdr:colOff>0</xdr:colOff>
      <xdr:row>89</xdr:row>
      <xdr:rowOff>0</xdr:rowOff>
    </xdr:from>
    <xdr:ext cx="152400" cy="152400"/>
    <xdr:pic>
      <xdr:nvPicPr>
        <xdr:cNvPr id="273" name="Image 272">
          <a:extLst>
            <a:ext uri="{FF2B5EF4-FFF2-40B4-BE49-F238E27FC236}">
              <a16:creationId xmlns:a16="http://schemas.microsoft.com/office/drawing/2014/main" id="{2CB0735A-8A65-416C-A0CC-36C03920E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7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265</xdr:col>
      <xdr:colOff>0</xdr:colOff>
      <xdr:row>89</xdr:row>
      <xdr:rowOff>0</xdr:rowOff>
    </xdr:from>
    <xdr:ext cx="152400" cy="152400"/>
    <xdr:pic>
      <xdr:nvPicPr>
        <xdr:cNvPr id="274" name="Image 273">
          <a:extLst>
            <a:ext uri="{FF2B5EF4-FFF2-40B4-BE49-F238E27FC236}">
              <a16:creationId xmlns:a16="http://schemas.microsoft.com/office/drawing/2014/main" id="{1FFFA931-A373-4977-9ED6-E61BA80DE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5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266</xdr:col>
      <xdr:colOff>0</xdr:colOff>
      <xdr:row>89</xdr:row>
      <xdr:rowOff>0</xdr:rowOff>
    </xdr:from>
    <xdr:ext cx="152400" cy="152400"/>
    <xdr:pic>
      <xdr:nvPicPr>
        <xdr:cNvPr id="275" name="Image 274">
          <a:extLst>
            <a:ext uri="{FF2B5EF4-FFF2-40B4-BE49-F238E27FC236}">
              <a16:creationId xmlns:a16="http://schemas.microsoft.com/office/drawing/2014/main" id="{91FE7FFC-B19C-494F-BB33-9C1879446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3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267</xdr:col>
      <xdr:colOff>0</xdr:colOff>
      <xdr:row>89</xdr:row>
      <xdr:rowOff>0</xdr:rowOff>
    </xdr:from>
    <xdr:ext cx="152400" cy="152400"/>
    <xdr:pic>
      <xdr:nvPicPr>
        <xdr:cNvPr id="276" name="Image 275">
          <a:extLst>
            <a:ext uri="{FF2B5EF4-FFF2-40B4-BE49-F238E27FC236}">
              <a16:creationId xmlns:a16="http://schemas.microsoft.com/office/drawing/2014/main" id="{D004C362-A325-4261-91C4-64EE087A8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2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268</xdr:col>
      <xdr:colOff>0</xdr:colOff>
      <xdr:row>89</xdr:row>
      <xdr:rowOff>0</xdr:rowOff>
    </xdr:from>
    <xdr:ext cx="152400" cy="152400"/>
    <xdr:pic>
      <xdr:nvPicPr>
        <xdr:cNvPr id="277" name="Image 276">
          <a:extLst>
            <a:ext uri="{FF2B5EF4-FFF2-40B4-BE49-F238E27FC236}">
              <a16:creationId xmlns:a16="http://schemas.microsoft.com/office/drawing/2014/main" id="{63CBFEA1-B24B-4B9E-ABAD-3A84C2DAF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0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269</xdr:col>
      <xdr:colOff>0</xdr:colOff>
      <xdr:row>89</xdr:row>
      <xdr:rowOff>0</xdr:rowOff>
    </xdr:from>
    <xdr:ext cx="152400" cy="152400"/>
    <xdr:pic>
      <xdr:nvPicPr>
        <xdr:cNvPr id="278" name="Image 277">
          <a:extLst>
            <a:ext uri="{FF2B5EF4-FFF2-40B4-BE49-F238E27FC236}">
              <a16:creationId xmlns:a16="http://schemas.microsoft.com/office/drawing/2014/main" id="{E58571B5-E8F7-415C-8FBD-B8FBF0DA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9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270</xdr:col>
      <xdr:colOff>0</xdr:colOff>
      <xdr:row>89</xdr:row>
      <xdr:rowOff>0</xdr:rowOff>
    </xdr:from>
    <xdr:ext cx="152400" cy="152400"/>
    <xdr:pic>
      <xdr:nvPicPr>
        <xdr:cNvPr id="279" name="Image 278">
          <a:extLst>
            <a:ext uri="{FF2B5EF4-FFF2-40B4-BE49-F238E27FC236}">
              <a16:creationId xmlns:a16="http://schemas.microsoft.com/office/drawing/2014/main" id="{F408BD43-96F0-4DEA-9726-E30E503CC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7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271</xdr:col>
      <xdr:colOff>0</xdr:colOff>
      <xdr:row>89</xdr:row>
      <xdr:rowOff>0</xdr:rowOff>
    </xdr:from>
    <xdr:ext cx="152400" cy="152400"/>
    <xdr:pic>
      <xdr:nvPicPr>
        <xdr:cNvPr id="280" name="Image 279">
          <a:extLst>
            <a:ext uri="{FF2B5EF4-FFF2-40B4-BE49-F238E27FC236}">
              <a16:creationId xmlns:a16="http://schemas.microsoft.com/office/drawing/2014/main" id="{670AFFA2-2546-4956-8DA4-DF114DE7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6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272</xdr:col>
      <xdr:colOff>0</xdr:colOff>
      <xdr:row>89</xdr:row>
      <xdr:rowOff>0</xdr:rowOff>
    </xdr:from>
    <xdr:ext cx="152400" cy="152400"/>
    <xdr:pic>
      <xdr:nvPicPr>
        <xdr:cNvPr id="281" name="Image 280">
          <a:extLst>
            <a:ext uri="{FF2B5EF4-FFF2-40B4-BE49-F238E27FC236}">
              <a16:creationId xmlns:a16="http://schemas.microsoft.com/office/drawing/2014/main" id="{B6D9A5E7-FD1A-4ABF-856B-41F8DA260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4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273</xdr:col>
      <xdr:colOff>0</xdr:colOff>
      <xdr:row>89</xdr:row>
      <xdr:rowOff>0</xdr:rowOff>
    </xdr:from>
    <xdr:ext cx="152400" cy="152400"/>
    <xdr:pic>
      <xdr:nvPicPr>
        <xdr:cNvPr id="282" name="Image 281">
          <a:extLst>
            <a:ext uri="{FF2B5EF4-FFF2-40B4-BE49-F238E27FC236}">
              <a16:creationId xmlns:a16="http://schemas.microsoft.com/office/drawing/2014/main" id="{DC7BB7A7-4D6E-4A60-B8E1-F947F1D66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3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274</xdr:col>
      <xdr:colOff>0</xdr:colOff>
      <xdr:row>89</xdr:row>
      <xdr:rowOff>0</xdr:rowOff>
    </xdr:from>
    <xdr:ext cx="152400" cy="152400"/>
    <xdr:pic>
      <xdr:nvPicPr>
        <xdr:cNvPr id="283" name="Image 282">
          <a:extLst>
            <a:ext uri="{FF2B5EF4-FFF2-40B4-BE49-F238E27FC236}">
              <a16:creationId xmlns:a16="http://schemas.microsoft.com/office/drawing/2014/main" id="{B524942B-5A8E-4F01-94CE-5D5587AC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1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275</xdr:col>
      <xdr:colOff>0</xdr:colOff>
      <xdr:row>89</xdr:row>
      <xdr:rowOff>0</xdr:rowOff>
    </xdr:from>
    <xdr:ext cx="152400" cy="152400"/>
    <xdr:pic>
      <xdr:nvPicPr>
        <xdr:cNvPr id="284" name="Image 283">
          <a:extLst>
            <a:ext uri="{FF2B5EF4-FFF2-40B4-BE49-F238E27FC236}">
              <a16:creationId xmlns:a16="http://schemas.microsoft.com/office/drawing/2014/main" id="{93B3DAB8-C722-4359-AC2E-32C595DD8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9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276</xdr:col>
      <xdr:colOff>0</xdr:colOff>
      <xdr:row>89</xdr:row>
      <xdr:rowOff>0</xdr:rowOff>
    </xdr:from>
    <xdr:ext cx="152400" cy="152400"/>
    <xdr:pic>
      <xdr:nvPicPr>
        <xdr:cNvPr id="285" name="Image 284">
          <a:extLst>
            <a:ext uri="{FF2B5EF4-FFF2-40B4-BE49-F238E27FC236}">
              <a16:creationId xmlns:a16="http://schemas.microsoft.com/office/drawing/2014/main" id="{B9A82E42-5AEC-49B6-A762-E7CC73C8B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8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277</xdr:col>
      <xdr:colOff>0</xdr:colOff>
      <xdr:row>89</xdr:row>
      <xdr:rowOff>0</xdr:rowOff>
    </xdr:from>
    <xdr:ext cx="152400" cy="152400"/>
    <xdr:pic>
      <xdr:nvPicPr>
        <xdr:cNvPr id="286" name="Image 285">
          <a:extLst>
            <a:ext uri="{FF2B5EF4-FFF2-40B4-BE49-F238E27FC236}">
              <a16:creationId xmlns:a16="http://schemas.microsoft.com/office/drawing/2014/main" id="{69B222A2-D0E2-4D9F-B084-A9EAA14F3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278</xdr:col>
      <xdr:colOff>0</xdr:colOff>
      <xdr:row>89</xdr:row>
      <xdr:rowOff>0</xdr:rowOff>
    </xdr:from>
    <xdr:ext cx="152400" cy="152400"/>
    <xdr:pic>
      <xdr:nvPicPr>
        <xdr:cNvPr id="287" name="Image 286">
          <a:extLst>
            <a:ext uri="{FF2B5EF4-FFF2-40B4-BE49-F238E27FC236}">
              <a16:creationId xmlns:a16="http://schemas.microsoft.com/office/drawing/2014/main" id="{A2AD9131-B1C6-453E-9A4C-9450A2950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5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279</xdr:col>
      <xdr:colOff>0</xdr:colOff>
      <xdr:row>89</xdr:row>
      <xdr:rowOff>0</xdr:rowOff>
    </xdr:from>
    <xdr:ext cx="152400" cy="152400"/>
    <xdr:pic>
      <xdr:nvPicPr>
        <xdr:cNvPr id="288" name="Image 287">
          <a:extLst>
            <a:ext uri="{FF2B5EF4-FFF2-40B4-BE49-F238E27FC236}">
              <a16:creationId xmlns:a16="http://schemas.microsoft.com/office/drawing/2014/main" id="{AD1847C4-D203-439B-9104-730B89DA5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3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280</xdr:col>
      <xdr:colOff>0</xdr:colOff>
      <xdr:row>89</xdr:row>
      <xdr:rowOff>0</xdr:rowOff>
    </xdr:from>
    <xdr:ext cx="152400" cy="152400"/>
    <xdr:pic>
      <xdr:nvPicPr>
        <xdr:cNvPr id="289" name="Image 288">
          <a:extLst>
            <a:ext uri="{FF2B5EF4-FFF2-40B4-BE49-F238E27FC236}">
              <a16:creationId xmlns:a16="http://schemas.microsoft.com/office/drawing/2014/main" id="{52F68F41-297E-4573-922E-E5A9C4284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62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281</xdr:col>
      <xdr:colOff>0</xdr:colOff>
      <xdr:row>89</xdr:row>
      <xdr:rowOff>0</xdr:rowOff>
    </xdr:from>
    <xdr:ext cx="152400" cy="152400"/>
    <xdr:pic>
      <xdr:nvPicPr>
        <xdr:cNvPr id="290" name="Image 289">
          <a:extLst>
            <a:ext uri="{FF2B5EF4-FFF2-40B4-BE49-F238E27FC236}">
              <a16:creationId xmlns:a16="http://schemas.microsoft.com/office/drawing/2014/main" id="{463B0085-2BD6-4DDF-AC26-4C96267C7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0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282</xdr:col>
      <xdr:colOff>0</xdr:colOff>
      <xdr:row>89</xdr:row>
      <xdr:rowOff>0</xdr:rowOff>
    </xdr:from>
    <xdr:ext cx="152400" cy="152400"/>
    <xdr:pic>
      <xdr:nvPicPr>
        <xdr:cNvPr id="291" name="Image 290">
          <a:extLst>
            <a:ext uri="{FF2B5EF4-FFF2-40B4-BE49-F238E27FC236}">
              <a16:creationId xmlns:a16="http://schemas.microsoft.com/office/drawing/2014/main" id="{36F4DF53-9686-449A-AE4A-3127CB683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9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283</xdr:col>
      <xdr:colOff>0</xdr:colOff>
      <xdr:row>89</xdr:row>
      <xdr:rowOff>0</xdr:rowOff>
    </xdr:from>
    <xdr:ext cx="152400" cy="152400"/>
    <xdr:pic>
      <xdr:nvPicPr>
        <xdr:cNvPr id="292" name="Image 291">
          <a:extLst>
            <a:ext uri="{FF2B5EF4-FFF2-40B4-BE49-F238E27FC236}">
              <a16:creationId xmlns:a16="http://schemas.microsoft.com/office/drawing/2014/main" id="{3B2383D6-307D-4F2F-A25F-845CC5AF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7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284</xdr:col>
      <xdr:colOff>0</xdr:colOff>
      <xdr:row>89</xdr:row>
      <xdr:rowOff>0</xdr:rowOff>
    </xdr:from>
    <xdr:ext cx="152400" cy="152400"/>
    <xdr:pic>
      <xdr:nvPicPr>
        <xdr:cNvPr id="293" name="Image 292">
          <a:extLst>
            <a:ext uri="{FF2B5EF4-FFF2-40B4-BE49-F238E27FC236}">
              <a16:creationId xmlns:a16="http://schemas.microsoft.com/office/drawing/2014/main" id="{53D35FFA-EFF2-4693-9592-0517CBDFD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5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285</xdr:col>
      <xdr:colOff>0</xdr:colOff>
      <xdr:row>89</xdr:row>
      <xdr:rowOff>0</xdr:rowOff>
    </xdr:from>
    <xdr:ext cx="152400" cy="152400"/>
    <xdr:pic>
      <xdr:nvPicPr>
        <xdr:cNvPr id="294" name="Image 293">
          <a:extLst>
            <a:ext uri="{FF2B5EF4-FFF2-40B4-BE49-F238E27FC236}">
              <a16:creationId xmlns:a16="http://schemas.microsoft.com/office/drawing/2014/main" id="{EE01B787-D227-4625-AAC0-F44235E15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54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286</xdr:col>
      <xdr:colOff>0</xdr:colOff>
      <xdr:row>89</xdr:row>
      <xdr:rowOff>0</xdr:rowOff>
    </xdr:from>
    <xdr:ext cx="152400" cy="152400"/>
    <xdr:pic>
      <xdr:nvPicPr>
        <xdr:cNvPr id="295" name="Image 294">
          <a:extLst>
            <a:ext uri="{FF2B5EF4-FFF2-40B4-BE49-F238E27FC236}">
              <a16:creationId xmlns:a16="http://schemas.microsoft.com/office/drawing/2014/main" id="{B4219F59-D9B9-4CA5-8A9C-F549E27DA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32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287</xdr:col>
      <xdr:colOff>0</xdr:colOff>
      <xdr:row>89</xdr:row>
      <xdr:rowOff>0</xdr:rowOff>
    </xdr:from>
    <xdr:ext cx="152400" cy="152400"/>
    <xdr:pic>
      <xdr:nvPicPr>
        <xdr:cNvPr id="296" name="Image 295">
          <a:extLst>
            <a:ext uri="{FF2B5EF4-FFF2-40B4-BE49-F238E27FC236}">
              <a16:creationId xmlns:a16="http://schemas.microsoft.com/office/drawing/2014/main" id="{F8CF2D23-D726-4B9D-AECE-155BD3D50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11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288</xdr:col>
      <xdr:colOff>0</xdr:colOff>
      <xdr:row>89</xdr:row>
      <xdr:rowOff>0</xdr:rowOff>
    </xdr:from>
    <xdr:ext cx="152400" cy="152400"/>
    <xdr:pic>
      <xdr:nvPicPr>
        <xdr:cNvPr id="297" name="Image 296">
          <a:extLst>
            <a:ext uri="{FF2B5EF4-FFF2-40B4-BE49-F238E27FC236}">
              <a16:creationId xmlns:a16="http://schemas.microsoft.com/office/drawing/2014/main" id="{E5126F60-595B-4439-AA4A-9F7737660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9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289</xdr:col>
      <xdr:colOff>0</xdr:colOff>
      <xdr:row>89</xdr:row>
      <xdr:rowOff>0</xdr:rowOff>
    </xdr:from>
    <xdr:ext cx="152400" cy="152400"/>
    <xdr:pic>
      <xdr:nvPicPr>
        <xdr:cNvPr id="298" name="Image 297">
          <a:extLst>
            <a:ext uri="{FF2B5EF4-FFF2-40B4-BE49-F238E27FC236}">
              <a16:creationId xmlns:a16="http://schemas.microsoft.com/office/drawing/2014/main" id="{D0D0FD28-54D0-414C-B038-A05581684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68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290</xdr:col>
      <xdr:colOff>0</xdr:colOff>
      <xdr:row>89</xdr:row>
      <xdr:rowOff>0</xdr:rowOff>
    </xdr:from>
    <xdr:ext cx="152400" cy="152400"/>
    <xdr:pic>
      <xdr:nvPicPr>
        <xdr:cNvPr id="299" name="Image 298">
          <a:extLst>
            <a:ext uri="{FF2B5EF4-FFF2-40B4-BE49-F238E27FC236}">
              <a16:creationId xmlns:a16="http://schemas.microsoft.com/office/drawing/2014/main" id="{0AF51C0F-7583-4F33-8FFC-FD8575E24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6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291</xdr:col>
      <xdr:colOff>0</xdr:colOff>
      <xdr:row>89</xdr:row>
      <xdr:rowOff>0</xdr:rowOff>
    </xdr:from>
    <xdr:ext cx="152400" cy="152400"/>
    <xdr:pic>
      <xdr:nvPicPr>
        <xdr:cNvPr id="300" name="Image 299">
          <a:extLst>
            <a:ext uri="{FF2B5EF4-FFF2-40B4-BE49-F238E27FC236}">
              <a16:creationId xmlns:a16="http://schemas.microsoft.com/office/drawing/2014/main" id="{8AAB9C3D-F290-4175-A354-D578F61CE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292</xdr:col>
      <xdr:colOff>0</xdr:colOff>
      <xdr:row>89</xdr:row>
      <xdr:rowOff>0</xdr:rowOff>
    </xdr:from>
    <xdr:ext cx="152400" cy="152400"/>
    <xdr:pic>
      <xdr:nvPicPr>
        <xdr:cNvPr id="301" name="Image 300">
          <a:extLst>
            <a:ext uri="{FF2B5EF4-FFF2-40B4-BE49-F238E27FC236}">
              <a16:creationId xmlns:a16="http://schemas.microsoft.com/office/drawing/2014/main" id="{7E2C8393-A9B9-42AF-A7C0-4D7B73B7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3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293</xdr:col>
      <xdr:colOff>0</xdr:colOff>
      <xdr:row>89</xdr:row>
      <xdr:rowOff>0</xdr:rowOff>
    </xdr:from>
    <xdr:ext cx="152400" cy="152400"/>
    <xdr:pic>
      <xdr:nvPicPr>
        <xdr:cNvPr id="302" name="Image 301">
          <a:extLst>
            <a:ext uri="{FF2B5EF4-FFF2-40B4-BE49-F238E27FC236}">
              <a16:creationId xmlns:a16="http://schemas.microsoft.com/office/drawing/2014/main" id="{2ED05787-13AF-42D1-B24C-504EDFE9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1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294</xdr:col>
      <xdr:colOff>0</xdr:colOff>
      <xdr:row>89</xdr:row>
      <xdr:rowOff>0</xdr:rowOff>
    </xdr:from>
    <xdr:ext cx="152400" cy="152400"/>
    <xdr:pic>
      <xdr:nvPicPr>
        <xdr:cNvPr id="303" name="Image 302">
          <a:extLst>
            <a:ext uri="{FF2B5EF4-FFF2-40B4-BE49-F238E27FC236}">
              <a16:creationId xmlns:a16="http://schemas.microsoft.com/office/drawing/2014/main" id="{58ECA6EC-D3CF-40BF-B87D-2F3782A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60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295</xdr:col>
      <xdr:colOff>0</xdr:colOff>
      <xdr:row>89</xdr:row>
      <xdr:rowOff>0</xdr:rowOff>
    </xdr:from>
    <xdr:ext cx="152400" cy="152400"/>
    <xdr:pic>
      <xdr:nvPicPr>
        <xdr:cNvPr id="304" name="Image 303">
          <a:extLst>
            <a:ext uri="{FF2B5EF4-FFF2-40B4-BE49-F238E27FC236}">
              <a16:creationId xmlns:a16="http://schemas.microsoft.com/office/drawing/2014/main" id="{F6225646-570F-44D4-ACDD-7DB818C9A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38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296</xdr:col>
      <xdr:colOff>0</xdr:colOff>
      <xdr:row>89</xdr:row>
      <xdr:rowOff>0</xdr:rowOff>
    </xdr:from>
    <xdr:ext cx="152400" cy="152400"/>
    <xdr:pic>
      <xdr:nvPicPr>
        <xdr:cNvPr id="305" name="Image 304">
          <a:extLst>
            <a:ext uri="{FF2B5EF4-FFF2-40B4-BE49-F238E27FC236}">
              <a16:creationId xmlns:a16="http://schemas.microsoft.com/office/drawing/2014/main" id="{447B64BE-DD56-4EAC-A1F1-A309F2DBB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17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297</xdr:col>
      <xdr:colOff>0</xdr:colOff>
      <xdr:row>89</xdr:row>
      <xdr:rowOff>0</xdr:rowOff>
    </xdr:from>
    <xdr:ext cx="152400" cy="152400"/>
    <xdr:pic>
      <xdr:nvPicPr>
        <xdr:cNvPr id="306" name="Image 305">
          <a:extLst>
            <a:ext uri="{FF2B5EF4-FFF2-40B4-BE49-F238E27FC236}">
              <a16:creationId xmlns:a16="http://schemas.microsoft.com/office/drawing/2014/main" id="{07C28C4D-223A-4BDA-A78D-D97A76EF1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95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298</xdr:col>
      <xdr:colOff>0</xdr:colOff>
      <xdr:row>89</xdr:row>
      <xdr:rowOff>0</xdr:rowOff>
    </xdr:from>
    <xdr:ext cx="152400" cy="152400"/>
    <xdr:pic>
      <xdr:nvPicPr>
        <xdr:cNvPr id="307" name="Image 306">
          <a:extLst>
            <a:ext uri="{FF2B5EF4-FFF2-40B4-BE49-F238E27FC236}">
              <a16:creationId xmlns:a16="http://schemas.microsoft.com/office/drawing/2014/main" id="{D75DCBCE-79CD-4D3A-AEA0-49273C486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74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299</xdr:col>
      <xdr:colOff>0</xdr:colOff>
      <xdr:row>89</xdr:row>
      <xdr:rowOff>0</xdr:rowOff>
    </xdr:from>
    <xdr:ext cx="152400" cy="152400"/>
    <xdr:pic>
      <xdr:nvPicPr>
        <xdr:cNvPr id="308" name="Image 307">
          <a:extLst>
            <a:ext uri="{FF2B5EF4-FFF2-40B4-BE49-F238E27FC236}">
              <a16:creationId xmlns:a16="http://schemas.microsoft.com/office/drawing/2014/main" id="{CEBA58E3-717C-456C-80FF-9FA9B246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2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300</xdr:col>
      <xdr:colOff>0</xdr:colOff>
      <xdr:row>89</xdr:row>
      <xdr:rowOff>0</xdr:rowOff>
    </xdr:from>
    <xdr:ext cx="152400" cy="152400"/>
    <xdr:pic>
      <xdr:nvPicPr>
        <xdr:cNvPr id="309" name="Image 308">
          <a:extLst>
            <a:ext uri="{FF2B5EF4-FFF2-40B4-BE49-F238E27FC236}">
              <a16:creationId xmlns:a16="http://schemas.microsoft.com/office/drawing/2014/main" id="{09B5BA9D-D39D-49D2-B076-7BA53B5B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0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301</xdr:col>
      <xdr:colOff>0</xdr:colOff>
      <xdr:row>89</xdr:row>
      <xdr:rowOff>0</xdr:rowOff>
    </xdr:from>
    <xdr:ext cx="152400" cy="152400"/>
    <xdr:pic>
      <xdr:nvPicPr>
        <xdr:cNvPr id="310" name="Image 309">
          <a:extLst>
            <a:ext uri="{FF2B5EF4-FFF2-40B4-BE49-F238E27FC236}">
              <a16:creationId xmlns:a16="http://schemas.microsoft.com/office/drawing/2014/main" id="{F7707954-8A60-449E-8695-5DB952AD0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9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302</xdr:col>
      <xdr:colOff>0</xdr:colOff>
      <xdr:row>89</xdr:row>
      <xdr:rowOff>0</xdr:rowOff>
    </xdr:from>
    <xdr:ext cx="152400" cy="152400"/>
    <xdr:pic>
      <xdr:nvPicPr>
        <xdr:cNvPr id="311" name="Image 310">
          <a:extLst>
            <a:ext uri="{FF2B5EF4-FFF2-40B4-BE49-F238E27FC236}">
              <a16:creationId xmlns:a16="http://schemas.microsoft.com/office/drawing/2014/main" id="{D2DB608B-1234-41CE-BD8E-E4536C4B1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7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303</xdr:col>
      <xdr:colOff>0</xdr:colOff>
      <xdr:row>89</xdr:row>
      <xdr:rowOff>0</xdr:rowOff>
    </xdr:from>
    <xdr:ext cx="152400" cy="152400"/>
    <xdr:pic>
      <xdr:nvPicPr>
        <xdr:cNvPr id="312" name="Image 311">
          <a:extLst>
            <a:ext uri="{FF2B5EF4-FFF2-40B4-BE49-F238E27FC236}">
              <a16:creationId xmlns:a16="http://schemas.microsoft.com/office/drawing/2014/main" id="{D47C2B11-BF00-40C4-9087-67CE05504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6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304</xdr:col>
      <xdr:colOff>0</xdr:colOff>
      <xdr:row>89</xdr:row>
      <xdr:rowOff>0</xdr:rowOff>
    </xdr:from>
    <xdr:ext cx="152400" cy="152400"/>
    <xdr:pic>
      <xdr:nvPicPr>
        <xdr:cNvPr id="313" name="Image 312">
          <a:extLst>
            <a:ext uri="{FF2B5EF4-FFF2-40B4-BE49-F238E27FC236}">
              <a16:creationId xmlns:a16="http://schemas.microsoft.com/office/drawing/2014/main" id="{47FDB3DE-FC7C-4F08-8926-8311AAAF3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4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305</xdr:col>
      <xdr:colOff>0</xdr:colOff>
      <xdr:row>89</xdr:row>
      <xdr:rowOff>0</xdr:rowOff>
    </xdr:from>
    <xdr:ext cx="152400" cy="152400"/>
    <xdr:pic>
      <xdr:nvPicPr>
        <xdr:cNvPr id="314" name="Image 313">
          <a:extLst>
            <a:ext uri="{FF2B5EF4-FFF2-40B4-BE49-F238E27FC236}">
              <a16:creationId xmlns:a16="http://schemas.microsoft.com/office/drawing/2014/main" id="{63063992-6178-46F7-8512-6A3591EB2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3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306</xdr:col>
      <xdr:colOff>0</xdr:colOff>
      <xdr:row>89</xdr:row>
      <xdr:rowOff>0</xdr:rowOff>
    </xdr:from>
    <xdr:ext cx="152400" cy="152400"/>
    <xdr:pic>
      <xdr:nvPicPr>
        <xdr:cNvPr id="315" name="Image 314">
          <a:extLst>
            <a:ext uri="{FF2B5EF4-FFF2-40B4-BE49-F238E27FC236}">
              <a16:creationId xmlns:a16="http://schemas.microsoft.com/office/drawing/2014/main" id="{77214E9D-AFFE-432C-BBA7-4D3919E99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1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307</xdr:col>
      <xdr:colOff>0</xdr:colOff>
      <xdr:row>89</xdr:row>
      <xdr:rowOff>0</xdr:rowOff>
    </xdr:from>
    <xdr:ext cx="152400" cy="152400"/>
    <xdr:pic>
      <xdr:nvPicPr>
        <xdr:cNvPr id="316" name="Image 315">
          <a:extLst>
            <a:ext uri="{FF2B5EF4-FFF2-40B4-BE49-F238E27FC236}">
              <a16:creationId xmlns:a16="http://schemas.microsoft.com/office/drawing/2014/main" id="{3EBB73CC-F823-48D2-96AA-4CFFA67C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80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308</xdr:col>
      <xdr:colOff>0</xdr:colOff>
      <xdr:row>89</xdr:row>
      <xdr:rowOff>0</xdr:rowOff>
    </xdr:from>
    <xdr:ext cx="152400" cy="152400"/>
    <xdr:pic>
      <xdr:nvPicPr>
        <xdr:cNvPr id="317" name="Image 316">
          <a:extLst>
            <a:ext uri="{FF2B5EF4-FFF2-40B4-BE49-F238E27FC236}">
              <a16:creationId xmlns:a16="http://schemas.microsoft.com/office/drawing/2014/main" id="{B33E7FFF-69E6-4C4E-AA77-9B92E39A9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8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309</xdr:col>
      <xdr:colOff>0</xdr:colOff>
      <xdr:row>89</xdr:row>
      <xdr:rowOff>0</xdr:rowOff>
    </xdr:from>
    <xdr:ext cx="152400" cy="152400"/>
    <xdr:pic>
      <xdr:nvPicPr>
        <xdr:cNvPr id="318" name="Image 317">
          <a:extLst>
            <a:ext uri="{FF2B5EF4-FFF2-40B4-BE49-F238E27FC236}">
              <a16:creationId xmlns:a16="http://schemas.microsoft.com/office/drawing/2014/main" id="{A8B94C17-C57B-46D5-9C2B-74D886B97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6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310</xdr:col>
      <xdr:colOff>0</xdr:colOff>
      <xdr:row>89</xdr:row>
      <xdr:rowOff>0</xdr:rowOff>
    </xdr:from>
    <xdr:ext cx="152400" cy="152400"/>
    <xdr:pic>
      <xdr:nvPicPr>
        <xdr:cNvPr id="319" name="Image 318">
          <a:extLst>
            <a:ext uri="{FF2B5EF4-FFF2-40B4-BE49-F238E27FC236}">
              <a16:creationId xmlns:a16="http://schemas.microsoft.com/office/drawing/2014/main" id="{7F6794AE-46C0-481F-9D48-69D9F2EA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5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311</xdr:col>
      <xdr:colOff>0</xdr:colOff>
      <xdr:row>89</xdr:row>
      <xdr:rowOff>0</xdr:rowOff>
    </xdr:from>
    <xdr:ext cx="152400" cy="152400"/>
    <xdr:pic>
      <xdr:nvPicPr>
        <xdr:cNvPr id="320" name="Image 319">
          <a:extLst>
            <a:ext uri="{FF2B5EF4-FFF2-40B4-BE49-F238E27FC236}">
              <a16:creationId xmlns:a16="http://schemas.microsoft.com/office/drawing/2014/main" id="{6469C456-6832-478D-B06C-BBEDCBDF4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3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312</xdr:col>
      <xdr:colOff>0</xdr:colOff>
      <xdr:row>89</xdr:row>
      <xdr:rowOff>0</xdr:rowOff>
    </xdr:from>
    <xdr:ext cx="152400" cy="152400"/>
    <xdr:pic>
      <xdr:nvPicPr>
        <xdr:cNvPr id="321" name="Image 320">
          <a:extLst>
            <a:ext uri="{FF2B5EF4-FFF2-40B4-BE49-F238E27FC236}">
              <a16:creationId xmlns:a16="http://schemas.microsoft.com/office/drawing/2014/main" id="{28EC6316-8F28-4C44-9B31-AF93A90A2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72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313</xdr:col>
      <xdr:colOff>0</xdr:colOff>
      <xdr:row>89</xdr:row>
      <xdr:rowOff>0</xdr:rowOff>
    </xdr:from>
    <xdr:ext cx="152400" cy="152400"/>
    <xdr:pic>
      <xdr:nvPicPr>
        <xdr:cNvPr id="322" name="Image 321">
          <a:extLst>
            <a:ext uri="{FF2B5EF4-FFF2-40B4-BE49-F238E27FC236}">
              <a16:creationId xmlns:a16="http://schemas.microsoft.com/office/drawing/2014/main" id="{C7F19811-7451-44A3-83B5-5B5C7E9D6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50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314</xdr:col>
      <xdr:colOff>0</xdr:colOff>
      <xdr:row>89</xdr:row>
      <xdr:rowOff>0</xdr:rowOff>
    </xdr:from>
    <xdr:ext cx="152400" cy="152400"/>
    <xdr:pic>
      <xdr:nvPicPr>
        <xdr:cNvPr id="323" name="Image 322">
          <a:extLst>
            <a:ext uri="{FF2B5EF4-FFF2-40B4-BE49-F238E27FC236}">
              <a16:creationId xmlns:a16="http://schemas.microsoft.com/office/drawing/2014/main" id="{89C485D3-6049-4FC4-AFD0-F4410E0FC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9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315</xdr:col>
      <xdr:colOff>0</xdr:colOff>
      <xdr:row>89</xdr:row>
      <xdr:rowOff>0</xdr:rowOff>
    </xdr:from>
    <xdr:ext cx="152400" cy="152400"/>
    <xdr:pic>
      <xdr:nvPicPr>
        <xdr:cNvPr id="324" name="Image 323">
          <a:extLst>
            <a:ext uri="{FF2B5EF4-FFF2-40B4-BE49-F238E27FC236}">
              <a16:creationId xmlns:a16="http://schemas.microsoft.com/office/drawing/2014/main" id="{9CCFB1B6-2F07-4423-8857-C6589817D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7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316</xdr:col>
      <xdr:colOff>0</xdr:colOff>
      <xdr:row>89</xdr:row>
      <xdr:rowOff>0</xdr:rowOff>
    </xdr:from>
    <xdr:ext cx="152400" cy="152400"/>
    <xdr:pic>
      <xdr:nvPicPr>
        <xdr:cNvPr id="325" name="Image 324">
          <a:extLst>
            <a:ext uri="{FF2B5EF4-FFF2-40B4-BE49-F238E27FC236}">
              <a16:creationId xmlns:a16="http://schemas.microsoft.com/office/drawing/2014/main" id="{FCCB82C8-E914-4385-80B9-0C07B63F6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6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317</xdr:col>
      <xdr:colOff>0</xdr:colOff>
      <xdr:row>89</xdr:row>
      <xdr:rowOff>0</xdr:rowOff>
    </xdr:from>
    <xdr:ext cx="152400" cy="152400"/>
    <xdr:pic>
      <xdr:nvPicPr>
        <xdr:cNvPr id="326" name="Image 325">
          <a:extLst>
            <a:ext uri="{FF2B5EF4-FFF2-40B4-BE49-F238E27FC236}">
              <a16:creationId xmlns:a16="http://schemas.microsoft.com/office/drawing/2014/main" id="{FD026B28-B31C-42A0-943A-FBCB5CE94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4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318</xdr:col>
      <xdr:colOff>0</xdr:colOff>
      <xdr:row>89</xdr:row>
      <xdr:rowOff>0</xdr:rowOff>
    </xdr:from>
    <xdr:ext cx="152400" cy="152400"/>
    <xdr:pic>
      <xdr:nvPicPr>
        <xdr:cNvPr id="327" name="Image 326">
          <a:extLst>
            <a:ext uri="{FF2B5EF4-FFF2-40B4-BE49-F238E27FC236}">
              <a16:creationId xmlns:a16="http://schemas.microsoft.com/office/drawing/2014/main" id="{AD02E11E-70BD-47FD-ADEA-6259C92A8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2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319</xdr:col>
      <xdr:colOff>0</xdr:colOff>
      <xdr:row>89</xdr:row>
      <xdr:rowOff>0</xdr:rowOff>
    </xdr:from>
    <xdr:ext cx="152400" cy="152400"/>
    <xdr:pic>
      <xdr:nvPicPr>
        <xdr:cNvPr id="328" name="Image 327">
          <a:extLst>
            <a:ext uri="{FF2B5EF4-FFF2-40B4-BE49-F238E27FC236}">
              <a16:creationId xmlns:a16="http://schemas.microsoft.com/office/drawing/2014/main" id="{8516E164-CD31-465C-A662-3AF3EB388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1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320</xdr:col>
      <xdr:colOff>0</xdr:colOff>
      <xdr:row>89</xdr:row>
      <xdr:rowOff>0</xdr:rowOff>
    </xdr:from>
    <xdr:ext cx="152400" cy="152400"/>
    <xdr:pic>
      <xdr:nvPicPr>
        <xdr:cNvPr id="329" name="Image 328">
          <a:extLst>
            <a:ext uri="{FF2B5EF4-FFF2-40B4-BE49-F238E27FC236}">
              <a16:creationId xmlns:a16="http://schemas.microsoft.com/office/drawing/2014/main" id="{6171938D-98F9-4A55-B39F-61DDA15A9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9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321</xdr:col>
      <xdr:colOff>0</xdr:colOff>
      <xdr:row>89</xdr:row>
      <xdr:rowOff>0</xdr:rowOff>
    </xdr:from>
    <xdr:ext cx="152400" cy="152400"/>
    <xdr:pic>
      <xdr:nvPicPr>
        <xdr:cNvPr id="330" name="Image 329">
          <a:extLst>
            <a:ext uri="{FF2B5EF4-FFF2-40B4-BE49-F238E27FC236}">
              <a16:creationId xmlns:a16="http://schemas.microsoft.com/office/drawing/2014/main" id="{B38194EF-0B8A-4C83-919C-5F799E611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8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322</xdr:col>
      <xdr:colOff>0</xdr:colOff>
      <xdr:row>89</xdr:row>
      <xdr:rowOff>0</xdr:rowOff>
    </xdr:from>
    <xdr:ext cx="152400" cy="152400"/>
    <xdr:pic>
      <xdr:nvPicPr>
        <xdr:cNvPr id="331" name="Image 330">
          <a:extLst>
            <a:ext uri="{FF2B5EF4-FFF2-40B4-BE49-F238E27FC236}">
              <a16:creationId xmlns:a16="http://schemas.microsoft.com/office/drawing/2014/main" id="{5123AC93-68F4-4C5F-97AE-35FC730C0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6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323</xdr:col>
      <xdr:colOff>0</xdr:colOff>
      <xdr:row>89</xdr:row>
      <xdr:rowOff>0</xdr:rowOff>
    </xdr:from>
    <xdr:ext cx="152400" cy="152400"/>
    <xdr:pic>
      <xdr:nvPicPr>
        <xdr:cNvPr id="332" name="Image 331">
          <a:extLst>
            <a:ext uri="{FF2B5EF4-FFF2-40B4-BE49-F238E27FC236}">
              <a16:creationId xmlns:a16="http://schemas.microsoft.com/office/drawing/2014/main" id="{8BDE1B23-3C39-447D-9796-D68FDF89C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5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324</xdr:col>
      <xdr:colOff>0</xdr:colOff>
      <xdr:row>89</xdr:row>
      <xdr:rowOff>0</xdr:rowOff>
    </xdr:from>
    <xdr:ext cx="152400" cy="152400"/>
    <xdr:pic>
      <xdr:nvPicPr>
        <xdr:cNvPr id="333" name="Image 332">
          <a:extLst>
            <a:ext uri="{FF2B5EF4-FFF2-40B4-BE49-F238E27FC236}">
              <a16:creationId xmlns:a16="http://schemas.microsoft.com/office/drawing/2014/main" id="{AD91D601-81BC-459A-8F0D-7FFCD94B2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3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325</xdr:col>
      <xdr:colOff>0</xdr:colOff>
      <xdr:row>89</xdr:row>
      <xdr:rowOff>0</xdr:rowOff>
    </xdr:from>
    <xdr:ext cx="152400" cy="152400"/>
    <xdr:pic>
      <xdr:nvPicPr>
        <xdr:cNvPr id="334" name="Image 333">
          <a:extLst>
            <a:ext uri="{FF2B5EF4-FFF2-40B4-BE49-F238E27FC236}">
              <a16:creationId xmlns:a16="http://schemas.microsoft.com/office/drawing/2014/main" id="{1171736E-3482-4997-828E-8AEB6ED9E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326</xdr:col>
      <xdr:colOff>0</xdr:colOff>
      <xdr:row>89</xdr:row>
      <xdr:rowOff>0</xdr:rowOff>
    </xdr:from>
    <xdr:ext cx="152400" cy="152400"/>
    <xdr:pic>
      <xdr:nvPicPr>
        <xdr:cNvPr id="335" name="Image 334">
          <a:extLst>
            <a:ext uri="{FF2B5EF4-FFF2-40B4-BE49-F238E27FC236}">
              <a16:creationId xmlns:a16="http://schemas.microsoft.com/office/drawing/2014/main" id="{5665DA82-4555-4EB4-AF9E-2391E66A4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70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327</xdr:col>
      <xdr:colOff>0</xdr:colOff>
      <xdr:row>89</xdr:row>
      <xdr:rowOff>0</xdr:rowOff>
    </xdr:from>
    <xdr:ext cx="152400" cy="152400"/>
    <xdr:pic>
      <xdr:nvPicPr>
        <xdr:cNvPr id="336" name="Image 335">
          <a:extLst>
            <a:ext uri="{FF2B5EF4-FFF2-40B4-BE49-F238E27FC236}">
              <a16:creationId xmlns:a16="http://schemas.microsoft.com/office/drawing/2014/main" id="{41399096-03A5-40CC-AEB1-E70EAE211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48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328</xdr:col>
      <xdr:colOff>0</xdr:colOff>
      <xdr:row>89</xdr:row>
      <xdr:rowOff>0</xdr:rowOff>
    </xdr:from>
    <xdr:ext cx="152400" cy="152400"/>
    <xdr:pic>
      <xdr:nvPicPr>
        <xdr:cNvPr id="337" name="Image 336">
          <a:extLst>
            <a:ext uri="{FF2B5EF4-FFF2-40B4-BE49-F238E27FC236}">
              <a16:creationId xmlns:a16="http://schemas.microsoft.com/office/drawing/2014/main" id="{CCB9194C-8897-42A4-9DF5-CFB58EE34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7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329</xdr:col>
      <xdr:colOff>0</xdr:colOff>
      <xdr:row>89</xdr:row>
      <xdr:rowOff>0</xdr:rowOff>
    </xdr:from>
    <xdr:ext cx="152400" cy="152400"/>
    <xdr:pic>
      <xdr:nvPicPr>
        <xdr:cNvPr id="338" name="Image 337">
          <a:extLst>
            <a:ext uri="{FF2B5EF4-FFF2-40B4-BE49-F238E27FC236}">
              <a16:creationId xmlns:a16="http://schemas.microsoft.com/office/drawing/2014/main" id="{4809EE24-5635-4F47-AC61-A263C9E0F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05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330</xdr:col>
      <xdr:colOff>0</xdr:colOff>
      <xdr:row>89</xdr:row>
      <xdr:rowOff>0</xdr:rowOff>
    </xdr:from>
    <xdr:ext cx="152400" cy="152400"/>
    <xdr:pic>
      <xdr:nvPicPr>
        <xdr:cNvPr id="339" name="Image 338">
          <a:extLst>
            <a:ext uri="{FF2B5EF4-FFF2-40B4-BE49-F238E27FC236}">
              <a16:creationId xmlns:a16="http://schemas.microsoft.com/office/drawing/2014/main" id="{1AF10867-2ED6-4941-8382-05578CDAA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84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331</xdr:col>
      <xdr:colOff>0</xdr:colOff>
      <xdr:row>89</xdr:row>
      <xdr:rowOff>0</xdr:rowOff>
    </xdr:from>
    <xdr:ext cx="152400" cy="152400"/>
    <xdr:pic>
      <xdr:nvPicPr>
        <xdr:cNvPr id="340" name="Image 339">
          <a:extLst>
            <a:ext uri="{FF2B5EF4-FFF2-40B4-BE49-F238E27FC236}">
              <a16:creationId xmlns:a16="http://schemas.microsoft.com/office/drawing/2014/main" id="{E604B949-D423-41F4-91FF-8931D147B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2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332</xdr:col>
      <xdr:colOff>0</xdr:colOff>
      <xdr:row>89</xdr:row>
      <xdr:rowOff>0</xdr:rowOff>
    </xdr:from>
    <xdr:ext cx="152400" cy="152400"/>
    <xdr:pic>
      <xdr:nvPicPr>
        <xdr:cNvPr id="341" name="Image 340">
          <a:extLst>
            <a:ext uri="{FF2B5EF4-FFF2-40B4-BE49-F238E27FC236}">
              <a16:creationId xmlns:a16="http://schemas.microsoft.com/office/drawing/2014/main" id="{4DBAFF75-1E3A-4F88-B3E2-07DCF2EA9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41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333</xdr:col>
      <xdr:colOff>0</xdr:colOff>
      <xdr:row>89</xdr:row>
      <xdr:rowOff>0</xdr:rowOff>
    </xdr:from>
    <xdr:ext cx="152400" cy="152400"/>
    <xdr:pic>
      <xdr:nvPicPr>
        <xdr:cNvPr id="342" name="Image 341">
          <a:extLst>
            <a:ext uri="{FF2B5EF4-FFF2-40B4-BE49-F238E27FC236}">
              <a16:creationId xmlns:a16="http://schemas.microsoft.com/office/drawing/2014/main" id="{F501D591-46F0-4203-9E58-9F3EC5674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9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334</xdr:col>
      <xdr:colOff>0</xdr:colOff>
      <xdr:row>89</xdr:row>
      <xdr:rowOff>0</xdr:rowOff>
    </xdr:from>
    <xdr:ext cx="152400" cy="152400"/>
    <xdr:pic>
      <xdr:nvPicPr>
        <xdr:cNvPr id="343" name="Image 342">
          <a:extLst>
            <a:ext uri="{FF2B5EF4-FFF2-40B4-BE49-F238E27FC236}">
              <a16:creationId xmlns:a16="http://schemas.microsoft.com/office/drawing/2014/main" id="{0103916F-CB11-455A-8972-F126BF15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7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335</xdr:col>
      <xdr:colOff>0</xdr:colOff>
      <xdr:row>89</xdr:row>
      <xdr:rowOff>0</xdr:rowOff>
    </xdr:from>
    <xdr:ext cx="152400" cy="152400"/>
    <xdr:pic>
      <xdr:nvPicPr>
        <xdr:cNvPr id="344" name="Image 343">
          <a:extLst>
            <a:ext uri="{FF2B5EF4-FFF2-40B4-BE49-F238E27FC236}">
              <a16:creationId xmlns:a16="http://schemas.microsoft.com/office/drawing/2014/main" id="{232F837F-14B8-421E-A067-86BED21CC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6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336</xdr:col>
      <xdr:colOff>0</xdr:colOff>
      <xdr:row>89</xdr:row>
      <xdr:rowOff>0</xdr:rowOff>
    </xdr:from>
    <xdr:ext cx="152400" cy="152400"/>
    <xdr:pic>
      <xdr:nvPicPr>
        <xdr:cNvPr id="345" name="Image 344">
          <a:extLst>
            <a:ext uri="{FF2B5EF4-FFF2-40B4-BE49-F238E27FC236}">
              <a16:creationId xmlns:a16="http://schemas.microsoft.com/office/drawing/2014/main" id="{4FF3ABED-D05C-46BD-839D-FE3545BDA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54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337</xdr:col>
      <xdr:colOff>0</xdr:colOff>
      <xdr:row>89</xdr:row>
      <xdr:rowOff>0</xdr:rowOff>
    </xdr:from>
    <xdr:ext cx="152400" cy="152400"/>
    <xdr:pic>
      <xdr:nvPicPr>
        <xdr:cNvPr id="346" name="Image 345">
          <a:extLst>
            <a:ext uri="{FF2B5EF4-FFF2-40B4-BE49-F238E27FC236}">
              <a16:creationId xmlns:a16="http://schemas.microsoft.com/office/drawing/2014/main" id="{8411A594-0756-41D8-87CE-ECDA64726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3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338</xdr:col>
      <xdr:colOff>0</xdr:colOff>
      <xdr:row>89</xdr:row>
      <xdr:rowOff>0</xdr:rowOff>
    </xdr:from>
    <xdr:ext cx="152400" cy="152400"/>
    <xdr:pic>
      <xdr:nvPicPr>
        <xdr:cNvPr id="347" name="Image 346">
          <a:extLst>
            <a:ext uri="{FF2B5EF4-FFF2-40B4-BE49-F238E27FC236}">
              <a16:creationId xmlns:a16="http://schemas.microsoft.com/office/drawing/2014/main" id="{5034D380-B5B2-4426-BDC7-1795D947C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11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339</xdr:col>
      <xdr:colOff>0</xdr:colOff>
      <xdr:row>89</xdr:row>
      <xdr:rowOff>0</xdr:rowOff>
    </xdr:from>
    <xdr:ext cx="152400" cy="152400"/>
    <xdr:pic>
      <xdr:nvPicPr>
        <xdr:cNvPr id="348" name="Image 347">
          <a:extLst>
            <a:ext uri="{FF2B5EF4-FFF2-40B4-BE49-F238E27FC236}">
              <a16:creationId xmlns:a16="http://schemas.microsoft.com/office/drawing/2014/main" id="{9D0D9FEB-A226-46E3-BD7B-38A693CA3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90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340</xdr:col>
      <xdr:colOff>0</xdr:colOff>
      <xdr:row>89</xdr:row>
      <xdr:rowOff>0</xdr:rowOff>
    </xdr:from>
    <xdr:ext cx="152400" cy="152400"/>
    <xdr:pic>
      <xdr:nvPicPr>
        <xdr:cNvPr id="349" name="Image 348">
          <a:extLst>
            <a:ext uri="{FF2B5EF4-FFF2-40B4-BE49-F238E27FC236}">
              <a16:creationId xmlns:a16="http://schemas.microsoft.com/office/drawing/2014/main" id="{94532AA2-C518-4F7E-8C32-9F3AA05BB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8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341</xdr:col>
      <xdr:colOff>0</xdr:colOff>
      <xdr:row>89</xdr:row>
      <xdr:rowOff>0</xdr:rowOff>
    </xdr:from>
    <xdr:ext cx="152400" cy="152400"/>
    <xdr:pic>
      <xdr:nvPicPr>
        <xdr:cNvPr id="350" name="Image 349">
          <a:extLst>
            <a:ext uri="{FF2B5EF4-FFF2-40B4-BE49-F238E27FC236}">
              <a16:creationId xmlns:a16="http://schemas.microsoft.com/office/drawing/2014/main" id="{9058CA57-174A-4B2B-8D29-57198DEC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7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342</xdr:col>
      <xdr:colOff>0</xdr:colOff>
      <xdr:row>89</xdr:row>
      <xdr:rowOff>0</xdr:rowOff>
    </xdr:from>
    <xdr:ext cx="152400" cy="152400"/>
    <xdr:pic>
      <xdr:nvPicPr>
        <xdr:cNvPr id="351" name="Image 350">
          <a:extLst>
            <a:ext uri="{FF2B5EF4-FFF2-40B4-BE49-F238E27FC236}">
              <a16:creationId xmlns:a16="http://schemas.microsoft.com/office/drawing/2014/main" id="{8A459E48-C09C-4365-8853-AD870452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25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343</xdr:col>
      <xdr:colOff>0</xdr:colOff>
      <xdr:row>89</xdr:row>
      <xdr:rowOff>0</xdr:rowOff>
    </xdr:from>
    <xdr:ext cx="152400" cy="152400"/>
    <xdr:pic>
      <xdr:nvPicPr>
        <xdr:cNvPr id="352" name="Image 351">
          <a:extLst>
            <a:ext uri="{FF2B5EF4-FFF2-40B4-BE49-F238E27FC236}">
              <a16:creationId xmlns:a16="http://schemas.microsoft.com/office/drawing/2014/main" id="{E1F44428-D718-492F-B335-9CA025057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3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344</xdr:col>
      <xdr:colOff>0</xdr:colOff>
      <xdr:row>89</xdr:row>
      <xdr:rowOff>0</xdr:rowOff>
    </xdr:from>
    <xdr:ext cx="152400" cy="152400"/>
    <xdr:pic>
      <xdr:nvPicPr>
        <xdr:cNvPr id="353" name="Image 352">
          <a:extLst>
            <a:ext uri="{FF2B5EF4-FFF2-40B4-BE49-F238E27FC236}">
              <a16:creationId xmlns:a16="http://schemas.microsoft.com/office/drawing/2014/main" id="{74427DAB-F25A-4A46-8AC6-F00FA6710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2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345</xdr:col>
      <xdr:colOff>0</xdr:colOff>
      <xdr:row>89</xdr:row>
      <xdr:rowOff>0</xdr:rowOff>
    </xdr:from>
    <xdr:ext cx="152400" cy="152400"/>
    <xdr:pic>
      <xdr:nvPicPr>
        <xdr:cNvPr id="354" name="Image 353">
          <a:extLst>
            <a:ext uri="{FF2B5EF4-FFF2-40B4-BE49-F238E27FC236}">
              <a16:creationId xmlns:a16="http://schemas.microsoft.com/office/drawing/2014/main" id="{32C1898E-FFE0-4AC7-BCCD-18F53DC27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346</xdr:col>
      <xdr:colOff>0</xdr:colOff>
      <xdr:row>89</xdr:row>
      <xdr:rowOff>0</xdr:rowOff>
    </xdr:from>
    <xdr:ext cx="152400" cy="152400"/>
    <xdr:pic>
      <xdr:nvPicPr>
        <xdr:cNvPr id="355" name="Image 354">
          <a:extLst>
            <a:ext uri="{FF2B5EF4-FFF2-40B4-BE49-F238E27FC236}">
              <a16:creationId xmlns:a16="http://schemas.microsoft.com/office/drawing/2014/main" id="{4FC989B6-C1AC-49C6-BD69-EC7516F42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9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347</xdr:col>
      <xdr:colOff>0</xdr:colOff>
      <xdr:row>89</xdr:row>
      <xdr:rowOff>0</xdr:rowOff>
    </xdr:from>
    <xdr:ext cx="152400" cy="152400"/>
    <xdr:pic>
      <xdr:nvPicPr>
        <xdr:cNvPr id="356" name="Image 355">
          <a:extLst>
            <a:ext uri="{FF2B5EF4-FFF2-40B4-BE49-F238E27FC236}">
              <a16:creationId xmlns:a16="http://schemas.microsoft.com/office/drawing/2014/main" id="{79772101-F664-4B29-9DCF-533E36E06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17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348</xdr:col>
      <xdr:colOff>0</xdr:colOff>
      <xdr:row>89</xdr:row>
      <xdr:rowOff>0</xdr:rowOff>
    </xdr:from>
    <xdr:ext cx="152400" cy="152400"/>
    <xdr:pic>
      <xdr:nvPicPr>
        <xdr:cNvPr id="357" name="Image 356">
          <a:extLst>
            <a:ext uri="{FF2B5EF4-FFF2-40B4-BE49-F238E27FC236}">
              <a16:creationId xmlns:a16="http://schemas.microsoft.com/office/drawing/2014/main" id="{02E20DB6-CB67-4E7F-A36E-A4C2B2057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96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349</xdr:col>
      <xdr:colOff>0</xdr:colOff>
      <xdr:row>89</xdr:row>
      <xdr:rowOff>0</xdr:rowOff>
    </xdr:from>
    <xdr:ext cx="152400" cy="152400"/>
    <xdr:pic>
      <xdr:nvPicPr>
        <xdr:cNvPr id="358" name="Image 357">
          <a:extLst>
            <a:ext uri="{FF2B5EF4-FFF2-40B4-BE49-F238E27FC236}">
              <a16:creationId xmlns:a16="http://schemas.microsoft.com/office/drawing/2014/main" id="{DE4B020A-6357-485A-9C76-314DAFEE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4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350</xdr:col>
      <xdr:colOff>0</xdr:colOff>
      <xdr:row>89</xdr:row>
      <xdr:rowOff>0</xdr:rowOff>
    </xdr:from>
    <xdr:ext cx="152400" cy="152400"/>
    <xdr:pic>
      <xdr:nvPicPr>
        <xdr:cNvPr id="359" name="Image 358">
          <a:extLst>
            <a:ext uri="{FF2B5EF4-FFF2-40B4-BE49-F238E27FC236}">
              <a16:creationId xmlns:a16="http://schemas.microsoft.com/office/drawing/2014/main" id="{B8BF9B17-8815-4103-9793-AF916450D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3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351</xdr:col>
      <xdr:colOff>0</xdr:colOff>
      <xdr:row>89</xdr:row>
      <xdr:rowOff>0</xdr:rowOff>
    </xdr:from>
    <xdr:ext cx="152400" cy="152400"/>
    <xdr:pic>
      <xdr:nvPicPr>
        <xdr:cNvPr id="360" name="Image 359">
          <a:extLst>
            <a:ext uri="{FF2B5EF4-FFF2-40B4-BE49-F238E27FC236}">
              <a16:creationId xmlns:a16="http://schemas.microsoft.com/office/drawing/2014/main" id="{167F5441-9F7A-4D99-8177-66339782C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31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352</xdr:col>
      <xdr:colOff>0</xdr:colOff>
      <xdr:row>89</xdr:row>
      <xdr:rowOff>0</xdr:rowOff>
    </xdr:from>
    <xdr:ext cx="152400" cy="152400"/>
    <xdr:pic>
      <xdr:nvPicPr>
        <xdr:cNvPr id="361" name="Image 360">
          <a:extLst>
            <a:ext uri="{FF2B5EF4-FFF2-40B4-BE49-F238E27FC236}">
              <a16:creationId xmlns:a16="http://schemas.microsoft.com/office/drawing/2014/main" id="{CE75F307-B821-4556-8D8E-51ABF6596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09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353</xdr:col>
      <xdr:colOff>0</xdr:colOff>
      <xdr:row>89</xdr:row>
      <xdr:rowOff>0</xdr:rowOff>
    </xdr:from>
    <xdr:ext cx="152400" cy="152400"/>
    <xdr:pic>
      <xdr:nvPicPr>
        <xdr:cNvPr id="362" name="Image 361">
          <a:extLst>
            <a:ext uri="{FF2B5EF4-FFF2-40B4-BE49-F238E27FC236}">
              <a16:creationId xmlns:a16="http://schemas.microsoft.com/office/drawing/2014/main" id="{B797905F-DF9F-4B6A-AD44-A77B2B65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88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354</xdr:col>
      <xdr:colOff>0</xdr:colOff>
      <xdr:row>89</xdr:row>
      <xdr:rowOff>0</xdr:rowOff>
    </xdr:from>
    <xdr:ext cx="152400" cy="152400"/>
    <xdr:pic>
      <xdr:nvPicPr>
        <xdr:cNvPr id="363" name="Image 362">
          <a:extLst>
            <a:ext uri="{FF2B5EF4-FFF2-40B4-BE49-F238E27FC236}">
              <a16:creationId xmlns:a16="http://schemas.microsoft.com/office/drawing/2014/main" id="{1F972E86-3574-4BFE-82A0-183DD168E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66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355</xdr:col>
      <xdr:colOff>0</xdr:colOff>
      <xdr:row>89</xdr:row>
      <xdr:rowOff>0</xdr:rowOff>
    </xdr:from>
    <xdr:ext cx="152400" cy="152400"/>
    <xdr:pic>
      <xdr:nvPicPr>
        <xdr:cNvPr id="364" name="Image 363">
          <a:extLst>
            <a:ext uri="{FF2B5EF4-FFF2-40B4-BE49-F238E27FC236}">
              <a16:creationId xmlns:a16="http://schemas.microsoft.com/office/drawing/2014/main" id="{7952FD9B-69B8-43D2-894A-724D643AB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5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356</xdr:col>
      <xdr:colOff>0</xdr:colOff>
      <xdr:row>89</xdr:row>
      <xdr:rowOff>0</xdr:rowOff>
    </xdr:from>
    <xdr:ext cx="152400" cy="152400"/>
    <xdr:pic>
      <xdr:nvPicPr>
        <xdr:cNvPr id="365" name="Image 364">
          <a:extLst>
            <a:ext uri="{FF2B5EF4-FFF2-40B4-BE49-F238E27FC236}">
              <a16:creationId xmlns:a16="http://schemas.microsoft.com/office/drawing/2014/main" id="{E456261D-3C6F-4E2C-9E16-0DD07EE94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23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357</xdr:col>
      <xdr:colOff>0</xdr:colOff>
      <xdr:row>89</xdr:row>
      <xdr:rowOff>0</xdr:rowOff>
    </xdr:from>
    <xdr:ext cx="152400" cy="152400"/>
    <xdr:pic>
      <xdr:nvPicPr>
        <xdr:cNvPr id="366" name="Image 365">
          <a:extLst>
            <a:ext uri="{FF2B5EF4-FFF2-40B4-BE49-F238E27FC236}">
              <a16:creationId xmlns:a16="http://schemas.microsoft.com/office/drawing/2014/main" id="{E3BBD874-8C48-419C-B592-61A13B4AF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02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358</xdr:col>
      <xdr:colOff>0</xdr:colOff>
      <xdr:row>89</xdr:row>
      <xdr:rowOff>0</xdr:rowOff>
    </xdr:from>
    <xdr:ext cx="152400" cy="152400"/>
    <xdr:pic>
      <xdr:nvPicPr>
        <xdr:cNvPr id="367" name="Image 366">
          <a:extLst>
            <a:ext uri="{FF2B5EF4-FFF2-40B4-BE49-F238E27FC236}">
              <a16:creationId xmlns:a16="http://schemas.microsoft.com/office/drawing/2014/main" id="{9D45CD03-5D80-483A-B8A0-F4B845EE4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0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359</xdr:col>
      <xdr:colOff>0</xdr:colOff>
      <xdr:row>89</xdr:row>
      <xdr:rowOff>0</xdr:rowOff>
    </xdr:from>
    <xdr:ext cx="152400" cy="152400"/>
    <xdr:pic>
      <xdr:nvPicPr>
        <xdr:cNvPr id="368" name="Image 367">
          <a:extLst>
            <a:ext uri="{FF2B5EF4-FFF2-40B4-BE49-F238E27FC236}">
              <a16:creationId xmlns:a16="http://schemas.microsoft.com/office/drawing/2014/main" id="{64419EB2-5A5A-4F4B-9FFE-16E3AF2D6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59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360</xdr:col>
      <xdr:colOff>0</xdr:colOff>
      <xdr:row>89</xdr:row>
      <xdr:rowOff>0</xdr:rowOff>
    </xdr:from>
    <xdr:ext cx="152400" cy="152400"/>
    <xdr:pic>
      <xdr:nvPicPr>
        <xdr:cNvPr id="369" name="Image 368">
          <a:extLst>
            <a:ext uri="{FF2B5EF4-FFF2-40B4-BE49-F238E27FC236}">
              <a16:creationId xmlns:a16="http://schemas.microsoft.com/office/drawing/2014/main" id="{DA7FFEB5-3EAB-457E-8D27-6004D1D96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37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361</xdr:col>
      <xdr:colOff>0</xdr:colOff>
      <xdr:row>89</xdr:row>
      <xdr:rowOff>0</xdr:rowOff>
    </xdr:from>
    <xdr:ext cx="152400" cy="152400"/>
    <xdr:pic>
      <xdr:nvPicPr>
        <xdr:cNvPr id="370" name="Image 369">
          <a:extLst>
            <a:ext uri="{FF2B5EF4-FFF2-40B4-BE49-F238E27FC236}">
              <a16:creationId xmlns:a16="http://schemas.microsoft.com/office/drawing/2014/main" id="{B21A9693-77B9-4862-8604-EBE464A08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5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362</xdr:col>
      <xdr:colOff>0</xdr:colOff>
      <xdr:row>89</xdr:row>
      <xdr:rowOff>0</xdr:rowOff>
    </xdr:from>
    <xdr:ext cx="152400" cy="152400"/>
    <xdr:pic>
      <xdr:nvPicPr>
        <xdr:cNvPr id="371" name="Image 370">
          <a:extLst>
            <a:ext uri="{FF2B5EF4-FFF2-40B4-BE49-F238E27FC236}">
              <a16:creationId xmlns:a16="http://schemas.microsoft.com/office/drawing/2014/main" id="{24964D94-2473-4AA4-A524-3C300645E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94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363</xdr:col>
      <xdr:colOff>0</xdr:colOff>
      <xdr:row>89</xdr:row>
      <xdr:rowOff>0</xdr:rowOff>
    </xdr:from>
    <xdr:ext cx="152400" cy="152400"/>
    <xdr:pic>
      <xdr:nvPicPr>
        <xdr:cNvPr id="372" name="Image 371">
          <a:extLst>
            <a:ext uri="{FF2B5EF4-FFF2-40B4-BE49-F238E27FC236}">
              <a16:creationId xmlns:a16="http://schemas.microsoft.com/office/drawing/2014/main" id="{8534D142-450B-42C4-A90D-65F03468F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2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364</xdr:col>
      <xdr:colOff>0</xdr:colOff>
      <xdr:row>89</xdr:row>
      <xdr:rowOff>0</xdr:rowOff>
    </xdr:from>
    <xdr:ext cx="152400" cy="152400"/>
    <xdr:pic>
      <xdr:nvPicPr>
        <xdr:cNvPr id="373" name="Image 372">
          <a:extLst>
            <a:ext uri="{FF2B5EF4-FFF2-40B4-BE49-F238E27FC236}">
              <a16:creationId xmlns:a16="http://schemas.microsoft.com/office/drawing/2014/main" id="{16FCFA76-EE9B-438D-89D3-E32353FF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1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365</xdr:col>
      <xdr:colOff>0</xdr:colOff>
      <xdr:row>89</xdr:row>
      <xdr:rowOff>0</xdr:rowOff>
    </xdr:from>
    <xdr:ext cx="152400" cy="152400"/>
    <xdr:pic>
      <xdr:nvPicPr>
        <xdr:cNvPr id="374" name="Image 373">
          <a:extLst>
            <a:ext uri="{FF2B5EF4-FFF2-40B4-BE49-F238E27FC236}">
              <a16:creationId xmlns:a16="http://schemas.microsoft.com/office/drawing/2014/main" id="{0024421F-9023-4F49-B954-872EFD22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29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366</xdr:col>
      <xdr:colOff>0</xdr:colOff>
      <xdr:row>89</xdr:row>
      <xdr:rowOff>0</xdr:rowOff>
    </xdr:from>
    <xdr:ext cx="152400" cy="152400"/>
    <xdr:pic>
      <xdr:nvPicPr>
        <xdr:cNvPr id="375" name="Image 374">
          <a:extLst>
            <a:ext uri="{FF2B5EF4-FFF2-40B4-BE49-F238E27FC236}">
              <a16:creationId xmlns:a16="http://schemas.microsoft.com/office/drawing/2014/main" id="{9FCC9063-0518-4059-A12D-2BF61D86E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08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367</xdr:col>
      <xdr:colOff>0</xdr:colOff>
      <xdr:row>89</xdr:row>
      <xdr:rowOff>0</xdr:rowOff>
    </xdr:from>
    <xdr:ext cx="152400" cy="152400"/>
    <xdr:pic>
      <xdr:nvPicPr>
        <xdr:cNvPr id="376" name="Image 375">
          <a:extLst>
            <a:ext uri="{FF2B5EF4-FFF2-40B4-BE49-F238E27FC236}">
              <a16:creationId xmlns:a16="http://schemas.microsoft.com/office/drawing/2014/main" id="{D8D28934-A8CF-451A-97AD-B85EBB597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6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368</xdr:col>
      <xdr:colOff>0</xdr:colOff>
      <xdr:row>89</xdr:row>
      <xdr:rowOff>0</xdr:rowOff>
    </xdr:from>
    <xdr:ext cx="152400" cy="152400"/>
    <xdr:pic>
      <xdr:nvPicPr>
        <xdr:cNvPr id="377" name="Image 376">
          <a:extLst>
            <a:ext uri="{FF2B5EF4-FFF2-40B4-BE49-F238E27FC236}">
              <a16:creationId xmlns:a16="http://schemas.microsoft.com/office/drawing/2014/main" id="{D490B96B-14DD-4E9E-A35A-BD48A4B89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64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369</xdr:col>
      <xdr:colOff>0</xdr:colOff>
      <xdr:row>89</xdr:row>
      <xdr:rowOff>0</xdr:rowOff>
    </xdr:from>
    <xdr:ext cx="152400" cy="152400"/>
    <xdr:pic>
      <xdr:nvPicPr>
        <xdr:cNvPr id="378" name="Image 377">
          <a:extLst>
            <a:ext uri="{FF2B5EF4-FFF2-40B4-BE49-F238E27FC236}">
              <a16:creationId xmlns:a16="http://schemas.microsoft.com/office/drawing/2014/main" id="{1E823A4A-2B27-4D2D-9A0D-37858B349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43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370</xdr:col>
      <xdr:colOff>0</xdr:colOff>
      <xdr:row>89</xdr:row>
      <xdr:rowOff>0</xdr:rowOff>
    </xdr:from>
    <xdr:ext cx="152400" cy="152400"/>
    <xdr:pic>
      <xdr:nvPicPr>
        <xdr:cNvPr id="379" name="Image 378">
          <a:extLst>
            <a:ext uri="{FF2B5EF4-FFF2-40B4-BE49-F238E27FC236}">
              <a16:creationId xmlns:a16="http://schemas.microsoft.com/office/drawing/2014/main" id="{47C56A1D-219B-4215-AAC2-F2BA5FEAB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21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371</xdr:col>
      <xdr:colOff>0</xdr:colOff>
      <xdr:row>89</xdr:row>
      <xdr:rowOff>0</xdr:rowOff>
    </xdr:from>
    <xdr:ext cx="152400" cy="152400"/>
    <xdr:pic>
      <xdr:nvPicPr>
        <xdr:cNvPr id="380" name="Image 379">
          <a:extLst>
            <a:ext uri="{FF2B5EF4-FFF2-40B4-BE49-F238E27FC236}">
              <a16:creationId xmlns:a16="http://schemas.microsoft.com/office/drawing/2014/main" id="{5525B723-BA85-43C4-8215-9F7021FB8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00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372</xdr:col>
      <xdr:colOff>0</xdr:colOff>
      <xdr:row>89</xdr:row>
      <xdr:rowOff>0</xdr:rowOff>
    </xdr:from>
    <xdr:ext cx="152400" cy="152400"/>
    <xdr:pic>
      <xdr:nvPicPr>
        <xdr:cNvPr id="381" name="Image 380">
          <a:extLst>
            <a:ext uri="{FF2B5EF4-FFF2-40B4-BE49-F238E27FC236}">
              <a16:creationId xmlns:a16="http://schemas.microsoft.com/office/drawing/2014/main" id="{D7E5296B-4298-460C-A003-5E09532B3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8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373</xdr:col>
      <xdr:colOff>0</xdr:colOff>
      <xdr:row>89</xdr:row>
      <xdr:rowOff>0</xdr:rowOff>
    </xdr:from>
    <xdr:ext cx="152400" cy="152400"/>
    <xdr:pic>
      <xdr:nvPicPr>
        <xdr:cNvPr id="382" name="Image 381">
          <a:extLst>
            <a:ext uri="{FF2B5EF4-FFF2-40B4-BE49-F238E27FC236}">
              <a16:creationId xmlns:a16="http://schemas.microsoft.com/office/drawing/2014/main" id="{EE4CECDE-AAD8-483D-849A-2D7115DD9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7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374</xdr:col>
      <xdr:colOff>0</xdr:colOff>
      <xdr:row>89</xdr:row>
      <xdr:rowOff>0</xdr:rowOff>
    </xdr:from>
    <xdr:ext cx="152400" cy="152400"/>
    <xdr:pic>
      <xdr:nvPicPr>
        <xdr:cNvPr id="383" name="Image 382">
          <a:extLst>
            <a:ext uri="{FF2B5EF4-FFF2-40B4-BE49-F238E27FC236}">
              <a16:creationId xmlns:a16="http://schemas.microsoft.com/office/drawing/2014/main" id="{F40D99B0-8BA4-4784-83DD-3F3942D9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35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375</xdr:col>
      <xdr:colOff>0</xdr:colOff>
      <xdr:row>89</xdr:row>
      <xdr:rowOff>0</xdr:rowOff>
    </xdr:from>
    <xdr:ext cx="152400" cy="152400"/>
    <xdr:pic>
      <xdr:nvPicPr>
        <xdr:cNvPr id="384" name="Image 383">
          <a:extLst>
            <a:ext uri="{FF2B5EF4-FFF2-40B4-BE49-F238E27FC236}">
              <a16:creationId xmlns:a16="http://schemas.microsoft.com/office/drawing/2014/main" id="{B1FE8F51-CD08-4343-BF77-90472E20D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14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376</xdr:col>
      <xdr:colOff>0</xdr:colOff>
      <xdr:row>89</xdr:row>
      <xdr:rowOff>0</xdr:rowOff>
    </xdr:from>
    <xdr:ext cx="152400" cy="152400"/>
    <xdr:pic>
      <xdr:nvPicPr>
        <xdr:cNvPr id="385" name="Image 384">
          <a:extLst>
            <a:ext uri="{FF2B5EF4-FFF2-40B4-BE49-F238E27FC236}">
              <a16:creationId xmlns:a16="http://schemas.microsoft.com/office/drawing/2014/main" id="{CF16AE58-E760-4F0A-BE2B-D66C8ACB4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377</xdr:col>
      <xdr:colOff>0</xdr:colOff>
      <xdr:row>89</xdr:row>
      <xdr:rowOff>0</xdr:rowOff>
    </xdr:from>
    <xdr:ext cx="152400" cy="152400"/>
    <xdr:pic>
      <xdr:nvPicPr>
        <xdr:cNvPr id="386" name="Image 385">
          <a:extLst>
            <a:ext uri="{FF2B5EF4-FFF2-40B4-BE49-F238E27FC236}">
              <a16:creationId xmlns:a16="http://schemas.microsoft.com/office/drawing/2014/main" id="{18E878E0-7FA2-4F46-A099-3FFF07377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0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378</xdr:col>
      <xdr:colOff>0</xdr:colOff>
      <xdr:row>89</xdr:row>
      <xdr:rowOff>0</xdr:rowOff>
    </xdr:from>
    <xdr:ext cx="152400" cy="152400"/>
    <xdr:pic>
      <xdr:nvPicPr>
        <xdr:cNvPr id="387" name="Image 386">
          <a:extLst>
            <a:ext uri="{FF2B5EF4-FFF2-40B4-BE49-F238E27FC236}">
              <a16:creationId xmlns:a16="http://schemas.microsoft.com/office/drawing/2014/main" id="{1524B0AD-2177-46BA-A352-79A0D6A2E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49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379</xdr:col>
      <xdr:colOff>0</xdr:colOff>
      <xdr:row>89</xdr:row>
      <xdr:rowOff>0</xdr:rowOff>
    </xdr:from>
    <xdr:ext cx="152400" cy="152400"/>
    <xdr:pic>
      <xdr:nvPicPr>
        <xdr:cNvPr id="388" name="Image 387">
          <a:extLst>
            <a:ext uri="{FF2B5EF4-FFF2-40B4-BE49-F238E27FC236}">
              <a16:creationId xmlns:a16="http://schemas.microsoft.com/office/drawing/2014/main" id="{B05B1D2D-573E-4CFA-A4FB-F3AE7E391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27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380</xdr:col>
      <xdr:colOff>0</xdr:colOff>
      <xdr:row>89</xdr:row>
      <xdr:rowOff>0</xdr:rowOff>
    </xdr:from>
    <xdr:ext cx="152400" cy="152400"/>
    <xdr:pic>
      <xdr:nvPicPr>
        <xdr:cNvPr id="389" name="Image 388">
          <a:extLst>
            <a:ext uri="{FF2B5EF4-FFF2-40B4-BE49-F238E27FC236}">
              <a16:creationId xmlns:a16="http://schemas.microsoft.com/office/drawing/2014/main" id="{C996B088-10A6-4B28-AD03-767CC75D1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06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381</xdr:col>
      <xdr:colOff>0</xdr:colOff>
      <xdr:row>89</xdr:row>
      <xdr:rowOff>0</xdr:rowOff>
    </xdr:from>
    <xdr:ext cx="152400" cy="152400"/>
    <xdr:pic>
      <xdr:nvPicPr>
        <xdr:cNvPr id="390" name="Image 389">
          <a:extLst>
            <a:ext uri="{FF2B5EF4-FFF2-40B4-BE49-F238E27FC236}">
              <a16:creationId xmlns:a16="http://schemas.microsoft.com/office/drawing/2014/main" id="{A241E893-3815-4D65-BB3F-1315FFF61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84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382</xdr:col>
      <xdr:colOff>0</xdr:colOff>
      <xdr:row>89</xdr:row>
      <xdr:rowOff>0</xdr:rowOff>
    </xdr:from>
    <xdr:ext cx="152400" cy="152400"/>
    <xdr:pic>
      <xdr:nvPicPr>
        <xdr:cNvPr id="391" name="Image 390">
          <a:extLst>
            <a:ext uri="{FF2B5EF4-FFF2-40B4-BE49-F238E27FC236}">
              <a16:creationId xmlns:a16="http://schemas.microsoft.com/office/drawing/2014/main" id="{F44B3575-744B-4602-9D1F-54CA2A84A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63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383</xdr:col>
      <xdr:colOff>0</xdr:colOff>
      <xdr:row>89</xdr:row>
      <xdr:rowOff>0</xdr:rowOff>
    </xdr:from>
    <xdr:ext cx="152400" cy="152400"/>
    <xdr:pic>
      <xdr:nvPicPr>
        <xdr:cNvPr id="392" name="Image 391">
          <a:extLst>
            <a:ext uri="{FF2B5EF4-FFF2-40B4-BE49-F238E27FC236}">
              <a16:creationId xmlns:a16="http://schemas.microsoft.com/office/drawing/2014/main" id="{26181190-BB29-4F8F-8511-B11F79DD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1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384</xdr:col>
      <xdr:colOff>0</xdr:colOff>
      <xdr:row>89</xdr:row>
      <xdr:rowOff>0</xdr:rowOff>
    </xdr:from>
    <xdr:ext cx="152400" cy="152400"/>
    <xdr:pic>
      <xdr:nvPicPr>
        <xdr:cNvPr id="393" name="Image 392">
          <a:extLst>
            <a:ext uri="{FF2B5EF4-FFF2-40B4-BE49-F238E27FC236}">
              <a16:creationId xmlns:a16="http://schemas.microsoft.com/office/drawing/2014/main" id="{FE4A3E59-819A-44E0-8625-4685C2326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0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385</xdr:col>
      <xdr:colOff>0</xdr:colOff>
      <xdr:row>89</xdr:row>
      <xdr:rowOff>0</xdr:rowOff>
    </xdr:from>
    <xdr:ext cx="152400" cy="152400"/>
    <xdr:pic>
      <xdr:nvPicPr>
        <xdr:cNvPr id="394" name="Image 393">
          <a:extLst>
            <a:ext uri="{FF2B5EF4-FFF2-40B4-BE49-F238E27FC236}">
              <a16:creationId xmlns:a16="http://schemas.microsoft.com/office/drawing/2014/main" id="{D9865E5B-AEC3-4BC1-B9CD-220BFA16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98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386</xdr:col>
      <xdr:colOff>0</xdr:colOff>
      <xdr:row>89</xdr:row>
      <xdr:rowOff>0</xdr:rowOff>
    </xdr:from>
    <xdr:ext cx="152400" cy="152400"/>
    <xdr:pic>
      <xdr:nvPicPr>
        <xdr:cNvPr id="395" name="Image 394">
          <a:extLst>
            <a:ext uri="{FF2B5EF4-FFF2-40B4-BE49-F238E27FC236}">
              <a16:creationId xmlns:a16="http://schemas.microsoft.com/office/drawing/2014/main" id="{00EAA080-810E-4E9A-85EB-4450675C0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6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387</xdr:col>
      <xdr:colOff>0</xdr:colOff>
      <xdr:row>89</xdr:row>
      <xdr:rowOff>0</xdr:rowOff>
    </xdr:from>
    <xdr:ext cx="152400" cy="152400"/>
    <xdr:pic>
      <xdr:nvPicPr>
        <xdr:cNvPr id="396" name="Image 395">
          <a:extLst>
            <a:ext uri="{FF2B5EF4-FFF2-40B4-BE49-F238E27FC236}">
              <a16:creationId xmlns:a16="http://schemas.microsoft.com/office/drawing/2014/main" id="{C76601CB-F70F-45D3-B21E-0015A0501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55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388</xdr:col>
      <xdr:colOff>0</xdr:colOff>
      <xdr:row>89</xdr:row>
      <xdr:rowOff>0</xdr:rowOff>
    </xdr:from>
    <xdr:ext cx="152400" cy="152400"/>
    <xdr:pic>
      <xdr:nvPicPr>
        <xdr:cNvPr id="397" name="Image 396">
          <a:extLst>
            <a:ext uri="{FF2B5EF4-FFF2-40B4-BE49-F238E27FC236}">
              <a16:creationId xmlns:a16="http://schemas.microsoft.com/office/drawing/2014/main" id="{39204880-842C-4D67-BE01-13BD7FBE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33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389</xdr:col>
      <xdr:colOff>0</xdr:colOff>
      <xdr:row>89</xdr:row>
      <xdr:rowOff>0</xdr:rowOff>
    </xdr:from>
    <xdr:ext cx="152400" cy="152400"/>
    <xdr:pic>
      <xdr:nvPicPr>
        <xdr:cNvPr id="398" name="Image 397">
          <a:extLst>
            <a:ext uri="{FF2B5EF4-FFF2-40B4-BE49-F238E27FC236}">
              <a16:creationId xmlns:a16="http://schemas.microsoft.com/office/drawing/2014/main" id="{933E184C-7C94-45D8-B791-96C8ABCAE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2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390</xdr:col>
      <xdr:colOff>0</xdr:colOff>
      <xdr:row>89</xdr:row>
      <xdr:rowOff>0</xdr:rowOff>
    </xdr:from>
    <xdr:ext cx="152400" cy="152400"/>
    <xdr:pic>
      <xdr:nvPicPr>
        <xdr:cNvPr id="399" name="Image 398">
          <a:extLst>
            <a:ext uri="{FF2B5EF4-FFF2-40B4-BE49-F238E27FC236}">
              <a16:creationId xmlns:a16="http://schemas.microsoft.com/office/drawing/2014/main" id="{74C9E721-4B6B-4C0C-AA96-004130D3E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0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391</xdr:col>
      <xdr:colOff>0</xdr:colOff>
      <xdr:row>89</xdr:row>
      <xdr:rowOff>0</xdr:rowOff>
    </xdr:from>
    <xdr:ext cx="152400" cy="152400"/>
    <xdr:pic>
      <xdr:nvPicPr>
        <xdr:cNvPr id="400" name="Image 399">
          <a:extLst>
            <a:ext uri="{FF2B5EF4-FFF2-40B4-BE49-F238E27FC236}">
              <a16:creationId xmlns:a16="http://schemas.microsoft.com/office/drawing/2014/main" id="{C748D4B0-FAB1-4DD2-A776-A23B9F2A0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69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392</xdr:col>
      <xdr:colOff>0</xdr:colOff>
      <xdr:row>89</xdr:row>
      <xdr:rowOff>0</xdr:rowOff>
    </xdr:from>
    <xdr:ext cx="152400" cy="152400"/>
    <xdr:pic>
      <xdr:nvPicPr>
        <xdr:cNvPr id="401" name="Image 400">
          <a:extLst>
            <a:ext uri="{FF2B5EF4-FFF2-40B4-BE49-F238E27FC236}">
              <a16:creationId xmlns:a16="http://schemas.microsoft.com/office/drawing/2014/main" id="{B98CC129-1ABA-45A4-978E-67917837D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7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393</xdr:col>
      <xdr:colOff>0</xdr:colOff>
      <xdr:row>89</xdr:row>
      <xdr:rowOff>0</xdr:rowOff>
    </xdr:from>
    <xdr:ext cx="152400" cy="152400"/>
    <xdr:pic>
      <xdr:nvPicPr>
        <xdr:cNvPr id="402" name="Image 401">
          <a:extLst>
            <a:ext uri="{FF2B5EF4-FFF2-40B4-BE49-F238E27FC236}">
              <a16:creationId xmlns:a16="http://schemas.microsoft.com/office/drawing/2014/main" id="{DA0EFF02-300A-4447-91C2-E222EB07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394</xdr:col>
      <xdr:colOff>0</xdr:colOff>
      <xdr:row>89</xdr:row>
      <xdr:rowOff>0</xdr:rowOff>
    </xdr:from>
    <xdr:ext cx="152400" cy="152400"/>
    <xdr:pic>
      <xdr:nvPicPr>
        <xdr:cNvPr id="403" name="Image 402">
          <a:extLst>
            <a:ext uri="{FF2B5EF4-FFF2-40B4-BE49-F238E27FC236}">
              <a16:creationId xmlns:a16="http://schemas.microsoft.com/office/drawing/2014/main" id="{E472A2BF-2745-4CA7-8722-436F82146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4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395</xdr:col>
      <xdr:colOff>0</xdr:colOff>
      <xdr:row>89</xdr:row>
      <xdr:rowOff>0</xdr:rowOff>
    </xdr:from>
    <xdr:ext cx="152400" cy="152400"/>
    <xdr:pic>
      <xdr:nvPicPr>
        <xdr:cNvPr id="404" name="Image 403">
          <a:extLst>
            <a:ext uri="{FF2B5EF4-FFF2-40B4-BE49-F238E27FC236}">
              <a16:creationId xmlns:a16="http://schemas.microsoft.com/office/drawing/2014/main" id="{A2F93EF0-B764-44F4-B053-1679BDD4B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2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396</xdr:col>
      <xdr:colOff>0</xdr:colOff>
      <xdr:row>89</xdr:row>
      <xdr:rowOff>0</xdr:rowOff>
    </xdr:from>
    <xdr:ext cx="152400" cy="152400"/>
    <xdr:pic>
      <xdr:nvPicPr>
        <xdr:cNvPr id="405" name="Image 404">
          <a:extLst>
            <a:ext uri="{FF2B5EF4-FFF2-40B4-BE49-F238E27FC236}">
              <a16:creationId xmlns:a16="http://schemas.microsoft.com/office/drawing/2014/main" id="{E67F2A29-3257-49BD-BF37-C12B385CE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61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397</xdr:col>
      <xdr:colOff>0</xdr:colOff>
      <xdr:row>89</xdr:row>
      <xdr:rowOff>0</xdr:rowOff>
    </xdr:from>
    <xdr:ext cx="152400" cy="152400"/>
    <xdr:pic>
      <xdr:nvPicPr>
        <xdr:cNvPr id="406" name="Image 405">
          <a:extLst>
            <a:ext uri="{FF2B5EF4-FFF2-40B4-BE49-F238E27FC236}">
              <a16:creationId xmlns:a16="http://schemas.microsoft.com/office/drawing/2014/main" id="{83940E64-767F-4B49-8415-8F86AF515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39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398</xdr:col>
      <xdr:colOff>0</xdr:colOff>
      <xdr:row>89</xdr:row>
      <xdr:rowOff>0</xdr:rowOff>
    </xdr:from>
    <xdr:ext cx="152400" cy="152400"/>
    <xdr:pic>
      <xdr:nvPicPr>
        <xdr:cNvPr id="407" name="Image 406">
          <a:extLst>
            <a:ext uri="{FF2B5EF4-FFF2-40B4-BE49-F238E27FC236}">
              <a16:creationId xmlns:a16="http://schemas.microsoft.com/office/drawing/2014/main" id="{F933C401-99BC-48D6-A89F-C3E9DC0B3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8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399</xdr:col>
      <xdr:colOff>0</xdr:colOff>
      <xdr:row>89</xdr:row>
      <xdr:rowOff>0</xdr:rowOff>
    </xdr:from>
    <xdr:ext cx="152400" cy="152400"/>
    <xdr:pic>
      <xdr:nvPicPr>
        <xdr:cNvPr id="408" name="Image 407">
          <a:extLst>
            <a:ext uri="{FF2B5EF4-FFF2-40B4-BE49-F238E27FC236}">
              <a16:creationId xmlns:a16="http://schemas.microsoft.com/office/drawing/2014/main" id="{C6B57E0B-71B6-43E1-BFEE-352D092C8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6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400</xdr:col>
      <xdr:colOff>0</xdr:colOff>
      <xdr:row>89</xdr:row>
      <xdr:rowOff>0</xdr:rowOff>
    </xdr:from>
    <xdr:ext cx="152400" cy="152400"/>
    <xdr:pic>
      <xdr:nvPicPr>
        <xdr:cNvPr id="409" name="Image 408">
          <a:extLst>
            <a:ext uri="{FF2B5EF4-FFF2-40B4-BE49-F238E27FC236}">
              <a16:creationId xmlns:a16="http://schemas.microsoft.com/office/drawing/2014/main" id="{59884D68-85B6-4102-BD31-6E28B564C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5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401</xdr:col>
      <xdr:colOff>0</xdr:colOff>
      <xdr:row>89</xdr:row>
      <xdr:rowOff>0</xdr:rowOff>
    </xdr:from>
    <xdr:ext cx="152400" cy="152400"/>
    <xdr:pic>
      <xdr:nvPicPr>
        <xdr:cNvPr id="410" name="Image 409">
          <a:extLst>
            <a:ext uri="{FF2B5EF4-FFF2-40B4-BE49-F238E27FC236}">
              <a16:creationId xmlns:a16="http://schemas.microsoft.com/office/drawing/2014/main" id="{905EB32B-D2A8-4D74-BA5A-14589854B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53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402</xdr:col>
      <xdr:colOff>0</xdr:colOff>
      <xdr:row>89</xdr:row>
      <xdr:rowOff>0</xdr:rowOff>
    </xdr:from>
    <xdr:ext cx="152400" cy="152400"/>
    <xdr:pic>
      <xdr:nvPicPr>
        <xdr:cNvPr id="411" name="Image 410">
          <a:extLst>
            <a:ext uri="{FF2B5EF4-FFF2-40B4-BE49-F238E27FC236}">
              <a16:creationId xmlns:a16="http://schemas.microsoft.com/office/drawing/2014/main" id="{A5D75606-48A7-4E9D-ACE9-F9BF07456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31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403</xdr:col>
      <xdr:colOff>0</xdr:colOff>
      <xdr:row>89</xdr:row>
      <xdr:rowOff>0</xdr:rowOff>
    </xdr:from>
    <xdr:ext cx="152400" cy="152400"/>
    <xdr:pic>
      <xdr:nvPicPr>
        <xdr:cNvPr id="412" name="Image 411">
          <a:extLst>
            <a:ext uri="{FF2B5EF4-FFF2-40B4-BE49-F238E27FC236}">
              <a16:creationId xmlns:a16="http://schemas.microsoft.com/office/drawing/2014/main" id="{341C2824-A0BE-44E1-B4EE-E1B6DEA57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10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404</xdr:col>
      <xdr:colOff>0</xdr:colOff>
      <xdr:row>89</xdr:row>
      <xdr:rowOff>0</xdr:rowOff>
    </xdr:from>
    <xdr:ext cx="152400" cy="152400"/>
    <xdr:pic>
      <xdr:nvPicPr>
        <xdr:cNvPr id="413" name="Image 412">
          <a:extLst>
            <a:ext uri="{FF2B5EF4-FFF2-40B4-BE49-F238E27FC236}">
              <a16:creationId xmlns:a16="http://schemas.microsoft.com/office/drawing/2014/main" id="{CEEBC7FC-5BDD-4902-98BF-D2BC2639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88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405</xdr:col>
      <xdr:colOff>0</xdr:colOff>
      <xdr:row>89</xdr:row>
      <xdr:rowOff>0</xdr:rowOff>
    </xdr:from>
    <xdr:ext cx="152400" cy="152400"/>
    <xdr:pic>
      <xdr:nvPicPr>
        <xdr:cNvPr id="414" name="Image 413">
          <a:extLst>
            <a:ext uri="{FF2B5EF4-FFF2-40B4-BE49-F238E27FC236}">
              <a16:creationId xmlns:a16="http://schemas.microsoft.com/office/drawing/2014/main" id="{FA6CBC5D-C0C1-460A-BF96-00501B5FB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67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406</xdr:col>
      <xdr:colOff>0</xdr:colOff>
      <xdr:row>89</xdr:row>
      <xdr:rowOff>0</xdr:rowOff>
    </xdr:from>
    <xdr:ext cx="152400" cy="152400"/>
    <xdr:pic>
      <xdr:nvPicPr>
        <xdr:cNvPr id="415" name="Image 414">
          <a:extLst>
            <a:ext uri="{FF2B5EF4-FFF2-40B4-BE49-F238E27FC236}">
              <a16:creationId xmlns:a16="http://schemas.microsoft.com/office/drawing/2014/main" id="{8BF3EBBC-82CD-41C5-B61A-5EB5395E5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5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407</xdr:col>
      <xdr:colOff>0</xdr:colOff>
      <xdr:row>89</xdr:row>
      <xdr:rowOff>0</xdr:rowOff>
    </xdr:from>
    <xdr:ext cx="152400" cy="152400"/>
    <xdr:pic>
      <xdr:nvPicPr>
        <xdr:cNvPr id="416" name="Image 415">
          <a:extLst>
            <a:ext uri="{FF2B5EF4-FFF2-40B4-BE49-F238E27FC236}">
              <a16:creationId xmlns:a16="http://schemas.microsoft.com/office/drawing/2014/main" id="{7BC6EBC7-756B-428B-AC43-794D1635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24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408</xdr:col>
      <xdr:colOff>0</xdr:colOff>
      <xdr:row>89</xdr:row>
      <xdr:rowOff>0</xdr:rowOff>
    </xdr:from>
    <xdr:ext cx="152400" cy="152400"/>
    <xdr:pic>
      <xdr:nvPicPr>
        <xdr:cNvPr id="417" name="Image 416">
          <a:extLst>
            <a:ext uri="{FF2B5EF4-FFF2-40B4-BE49-F238E27FC236}">
              <a16:creationId xmlns:a16="http://schemas.microsoft.com/office/drawing/2014/main" id="{60014B6D-669D-4BD3-B3B4-29476DA44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02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409</xdr:col>
      <xdr:colOff>0</xdr:colOff>
      <xdr:row>89</xdr:row>
      <xdr:rowOff>0</xdr:rowOff>
    </xdr:from>
    <xdr:ext cx="152400" cy="152400"/>
    <xdr:pic>
      <xdr:nvPicPr>
        <xdr:cNvPr id="418" name="Image 417">
          <a:extLst>
            <a:ext uri="{FF2B5EF4-FFF2-40B4-BE49-F238E27FC236}">
              <a16:creationId xmlns:a16="http://schemas.microsoft.com/office/drawing/2014/main" id="{BA255C98-E616-4A50-A898-5DD49B099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1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410</xdr:col>
      <xdr:colOff>0</xdr:colOff>
      <xdr:row>89</xdr:row>
      <xdr:rowOff>0</xdr:rowOff>
    </xdr:from>
    <xdr:ext cx="152400" cy="152400"/>
    <xdr:pic>
      <xdr:nvPicPr>
        <xdr:cNvPr id="419" name="Image 418">
          <a:extLst>
            <a:ext uri="{FF2B5EF4-FFF2-40B4-BE49-F238E27FC236}">
              <a16:creationId xmlns:a16="http://schemas.microsoft.com/office/drawing/2014/main" id="{DC973882-38E0-451A-AEF6-80CB158A3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59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411</xdr:col>
      <xdr:colOff>0</xdr:colOff>
      <xdr:row>89</xdr:row>
      <xdr:rowOff>0</xdr:rowOff>
    </xdr:from>
    <xdr:ext cx="152400" cy="152400"/>
    <xdr:pic>
      <xdr:nvPicPr>
        <xdr:cNvPr id="420" name="Image 419">
          <a:extLst>
            <a:ext uri="{FF2B5EF4-FFF2-40B4-BE49-F238E27FC236}">
              <a16:creationId xmlns:a16="http://schemas.microsoft.com/office/drawing/2014/main" id="{FEAE151D-39EF-4393-A01C-44F85324A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37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412</xdr:col>
      <xdr:colOff>0</xdr:colOff>
      <xdr:row>89</xdr:row>
      <xdr:rowOff>0</xdr:rowOff>
    </xdr:from>
    <xdr:ext cx="152400" cy="152400"/>
    <xdr:pic>
      <xdr:nvPicPr>
        <xdr:cNvPr id="421" name="Image 420">
          <a:extLst>
            <a:ext uri="{FF2B5EF4-FFF2-40B4-BE49-F238E27FC236}">
              <a16:creationId xmlns:a16="http://schemas.microsoft.com/office/drawing/2014/main" id="{2F2D3F10-5E50-4EF9-A512-A19C0AB4A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6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413</xdr:col>
      <xdr:colOff>0</xdr:colOff>
      <xdr:row>89</xdr:row>
      <xdr:rowOff>0</xdr:rowOff>
    </xdr:from>
    <xdr:ext cx="152400" cy="152400"/>
    <xdr:pic>
      <xdr:nvPicPr>
        <xdr:cNvPr id="422" name="Image 421">
          <a:extLst>
            <a:ext uri="{FF2B5EF4-FFF2-40B4-BE49-F238E27FC236}">
              <a16:creationId xmlns:a16="http://schemas.microsoft.com/office/drawing/2014/main" id="{9238CB58-06B4-4673-8A70-086C09B2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94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414</xdr:col>
      <xdr:colOff>0</xdr:colOff>
      <xdr:row>89</xdr:row>
      <xdr:rowOff>0</xdr:rowOff>
    </xdr:from>
    <xdr:ext cx="152400" cy="152400"/>
    <xdr:pic>
      <xdr:nvPicPr>
        <xdr:cNvPr id="423" name="Image 422">
          <a:extLst>
            <a:ext uri="{FF2B5EF4-FFF2-40B4-BE49-F238E27FC236}">
              <a16:creationId xmlns:a16="http://schemas.microsoft.com/office/drawing/2014/main" id="{9B83B2FC-4C43-4B28-9E6F-D11F2DDD4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3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415</xdr:col>
      <xdr:colOff>0</xdr:colOff>
      <xdr:row>89</xdr:row>
      <xdr:rowOff>0</xdr:rowOff>
    </xdr:from>
    <xdr:ext cx="152400" cy="152400"/>
    <xdr:pic>
      <xdr:nvPicPr>
        <xdr:cNvPr id="424" name="Image 423">
          <a:extLst>
            <a:ext uri="{FF2B5EF4-FFF2-40B4-BE49-F238E27FC236}">
              <a16:creationId xmlns:a16="http://schemas.microsoft.com/office/drawing/2014/main" id="{2E7F0C39-031B-403D-B34F-1A39609EF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51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416</xdr:col>
      <xdr:colOff>0</xdr:colOff>
      <xdr:row>89</xdr:row>
      <xdr:rowOff>0</xdr:rowOff>
    </xdr:from>
    <xdr:ext cx="152400" cy="152400"/>
    <xdr:pic>
      <xdr:nvPicPr>
        <xdr:cNvPr id="425" name="Image 424">
          <a:extLst>
            <a:ext uri="{FF2B5EF4-FFF2-40B4-BE49-F238E27FC236}">
              <a16:creationId xmlns:a16="http://schemas.microsoft.com/office/drawing/2014/main" id="{BAAA84BF-E6C3-43E1-9CD0-D932FA3E8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30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417</xdr:col>
      <xdr:colOff>0</xdr:colOff>
      <xdr:row>89</xdr:row>
      <xdr:rowOff>0</xdr:rowOff>
    </xdr:from>
    <xdr:ext cx="152400" cy="152400"/>
    <xdr:pic>
      <xdr:nvPicPr>
        <xdr:cNvPr id="426" name="Image 425">
          <a:extLst>
            <a:ext uri="{FF2B5EF4-FFF2-40B4-BE49-F238E27FC236}">
              <a16:creationId xmlns:a16="http://schemas.microsoft.com/office/drawing/2014/main" id="{20351494-47A1-4BE2-A693-1B5444A60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08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418</xdr:col>
      <xdr:colOff>0</xdr:colOff>
      <xdr:row>89</xdr:row>
      <xdr:rowOff>0</xdr:rowOff>
    </xdr:from>
    <xdr:ext cx="152400" cy="152400"/>
    <xdr:pic>
      <xdr:nvPicPr>
        <xdr:cNvPr id="427" name="Image 426">
          <a:extLst>
            <a:ext uri="{FF2B5EF4-FFF2-40B4-BE49-F238E27FC236}">
              <a16:creationId xmlns:a16="http://schemas.microsoft.com/office/drawing/2014/main" id="{E534374E-05CA-4E62-86D5-8FCE243B6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87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419</xdr:col>
      <xdr:colOff>0</xdr:colOff>
      <xdr:row>89</xdr:row>
      <xdr:rowOff>0</xdr:rowOff>
    </xdr:from>
    <xdr:ext cx="152400" cy="152400"/>
    <xdr:pic>
      <xdr:nvPicPr>
        <xdr:cNvPr id="428" name="Image 427">
          <a:extLst>
            <a:ext uri="{FF2B5EF4-FFF2-40B4-BE49-F238E27FC236}">
              <a16:creationId xmlns:a16="http://schemas.microsoft.com/office/drawing/2014/main" id="{455AC8AB-BFA5-4181-9356-B258BC511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65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420</xdr:col>
      <xdr:colOff>0</xdr:colOff>
      <xdr:row>89</xdr:row>
      <xdr:rowOff>0</xdr:rowOff>
    </xdr:from>
    <xdr:ext cx="152400" cy="152400"/>
    <xdr:pic>
      <xdr:nvPicPr>
        <xdr:cNvPr id="429" name="Image 428">
          <a:extLst>
            <a:ext uri="{FF2B5EF4-FFF2-40B4-BE49-F238E27FC236}">
              <a16:creationId xmlns:a16="http://schemas.microsoft.com/office/drawing/2014/main" id="{353E627A-4515-4904-9F37-D40007170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43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421</xdr:col>
      <xdr:colOff>0</xdr:colOff>
      <xdr:row>89</xdr:row>
      <xdr:rowOff>0</xdr:rowOff>
    </xdr:from>
    <xdr:ext cx="152400" cy="152400"/>
    <xdr:pic>
      <xdr:nvPicPr>
        <xdr:cNvPr id="430" name="Image 429">
          <a:extLst>
            <a:ext uri="{FF2B5EF4-FFF2-40B4-BE49-F238E27FC236}">
              <a16:creationId xmlns:a16="http://schemas.microsoft.com/office/drawing/2014/main" id="{5F9F3204-D2D8-4970-9684-602CDC9C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22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422</xdr:col>
      <xdr:colOff>0</xdr:colOff>
      <xdr:row>89</xdr:row>
      <xdr:rowOff>0</xdr:rowOff>
    </xdr:from>
    <xdr:ext cx="152400" cy="152400"/>
    <xdr:pic>
      <xdr:nvPicPr>
        <xdr:cNvPr id="431" name="Image 430">
          <a:extLst>
            <a:ext uri="{FF2B5EF4-FFF2-40B4-BE49-F238E27FC236}">
              <a16:creationId xmlns:a16="http://schemas.microsoft.com/office/drawing/2014/main" id="{5BB54082-4798-493D-A4F4-0FE85EA12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00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423</xdr:col>
      <xdr:colOff>0</xdr:colOff>
      <xdr:row>89</xdr:row>
      <xdr:rowOff>0</xdr:rowOff>
    </xdr:from>
    <xdr:ext cx="152400" cy="152400"/>
    <xdr:pic>
      <xdr:nvPicPr>
        <xdr:cNvPr id="432" name="Image 431">
          <a:extLst>
            <a:ext uri="{FF2B5EF4-FFF2-40B4-BE49-F238E27FC236}">
              <a16:creationId xmlns:a16="http://schemas.microsoft.com/office/drawing/2014/main" id="{F2A5C9E2-147A-445A-BCA8-C76AC4C3C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9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424</xdr:col>
      <xdr:colOff>0</xdr:colOff>
      <xdr:row>89</xdr:row>
      <xdr:rowOff>0</xdr:rowOff>
    </xdr:from>
    <xdr:ext cx="152400" cy="152400"/>
    <xdr:pic>
      <xdr:nvPicPr>
        <xdr:cNvPr id="433" name="Image 432">
          <a:extLst>
            <a:ext uri="{FF2B5EF4-FFF2-40B4-BE49-F238E27FC236}">
              <a16:creationId xmlns:a16="http://schemas.microsoft.com/office/drawing/2014/main" id="{EDDED793-F1B2-4282-AAA0-DF45D362C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425</xdr:col>
      <xdr:colOff>0</xdr:colOff>
      <xdr:row>89</xdr:row>
      <xdr:rowOff>0</xdr:rowOff>
    </xdr:from>
    <xdr:ext cx="152400" cy="152400"/>
    <xdr:pic>
      <xdr:nvPicPr>
        <xdr:cNvPr id="434" name="Image 433">
          <a:extLst>
            <a:ext uri="{FF2B5EF4-FFF2-40B4-BE49-F238E27FC236}">
              <a16:creationId xmlns:a16="http://schemas.microsoft.com/office/drawing/2014/main" id="{ABE6E2F9-9360-488C-8222-5501091E7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36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426</xdr:col>
      <xdr:colOff>0</xdr:colOff>
      <xdr:row>89</xdr:row>
      <xdr:rowOff>0</xdr:rowOff>
    </xdr:from>
    <xdr:ext cx="152400" cy="152400"/>
    <xdr:pic>
      <xdr:nvPicPr>
        <xdr:cNvPr id="435" name="Image 434">
          <a:extLst>
            <a:ext uri="{FF2B5EF4-FFF2-40B4-BE49-F238E27FC236}">
              <a16:creationId xmlns:a16="http://schemas.microsoft.com/office/drawing/2014/main" id="{D7DC966C-D55A-4A9D-80DD-ADC6F4F79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14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427</xdr:col>
      <xdr:colOff>0</xdr:colOff>
      <xdr:row>89</xdr:row>
      <xdr:rowOff>0</xdr:rowOff>
    </xdr:from>
    <xdr:ext cx="152400" cy="152400"/>
    <xdr:pic>
      <xdr:nvPicPr>
        <xdr:cNvPr id="436" name="Image 435">
          <a:extLst>
            <a:ext uri="{FF2B5EF4-FFF2-40B4-BE49-F238E27FC236}">
              <a16:creationId xmlns:a16="http://schemas.microsoft.com/office/drawing/2014/main" id="{B569C4FC-FB95-46BC-98D5-876EA982A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93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428</xdr:col>
      <xdr:colOff>0</xdr:colOff>
      <xdr:row>89</xdr:row>
      <xdr:rowOff>0</xdr:rowOff>
    </xdr:from>
    <xdr:ext cx="152400" cy="152400"/>
    <xdr:pic>
      <xdr:nvPicPr>
        <xdr:cNvPr id="437" name="Image 436">
          <a:extLst>
            <a:ext uri="{FF2B5EF4-FFF2-40B4-BE49-F238E27FC236}">
              <a16:creationId xmlns:a16="http://schemas.microsoft.com/office/drawing/2014/main" id="{C9ECA46C-C17F-45C1-BA7F-664A8F795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71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429</xdr:col>
      <xdr:colOff>0</xdr:colOff>
      <xdr:row>89</xdr:row>
      <xdr:rowOff>0</xdr:rowOff>
    </xdr:from>
    <xdr:ext cx="152400" cy="152400"/>
    <xdr:pic>
      <xdr:nvPicPr>
        <xdr:cNvPr id="438" name="Image 437">
          <a:extLst>
            <a:ext uri="{FF2B5EF4-FFF2-40B4-BE49-F238E27FC236}">
              <a16:creationId xmlns:a16="http://schemas.microsoft.com/office/drawing/2014/main" id="{BF811069-0BB8-4DAA-AB65-D7BC3C2E5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49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430</xdr:col>
      <xdr:colOff>0</xdr:colOff>
      <xdr:row>89</xdr:row>
      <xdr:rowOff>0</xdr:rowOff>
    </xdr:from>
    <xdr:ext cx="152400" cy="152400"/>
    <xdr:pic>
      <xdr:nvPicPr>
        <xdr:cNvPr id="439" name="Image 438">
          <a:extLst>
            <a:ext uri="{FF2B5EF4-FFF2-40B4-BE49-F238E27FC236}">
              <a16:creationId xmlns:a16="http://schemas.microsoft.com/office/drawing/2014/main" id="{05F3C491-9E19-4B59-9530-2B94C4BC9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8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431</xdr:col>
      <xdr:colOff>0</xdr:colOff>
      <xdr:row>89</xdr:row>
      <xdr:rowOff>0</xdr:rowOff>
    </xdr:from>
    <xdr:ext cx="152400" cy="152400"/>
    <xdr:pic>
      <xdr:nvPicPr>
        <xdr:cNvPr id="440" name="Image 439">
          <a:extLst>
            <a:ext uri="{FF2B5EF4-FFF2-40B4-BE49-F238E27FC236}">
              <a16:creationId xmlns:a16="http://schemas.microsoft.com/office/drawing/2014/main" id="{B5FBA319-8317-42BA-9089-FD1D77BB9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06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432</xdr:col>
      <xdr:colOff>0</xdr:colOff>
      <xdr:row>89</xdr:row>
      <xdr:rowOff>0</xdr:rowOff>
    </xdr:from>
    <xdr:ext cx="152400" cy="152400"/>
    <xdr:pic>
      <xdr:nvPicPr>
        <xdr:cNvPr id="441" name="Image 440">
          <a:extLst>
            <a:ext uri="{FF2B5EF4-FFF2-40B4-BE49-F238E27FC236}">
              <a16:creationId xmlns:a16="http://schemas.microsoft.com/office/drawing/2014/main" id="{B057D432-B8C1-4ED7-A841-0EED84076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85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433</xdr:col>
      <xdr:colOff>0</xdr:colOff>
      <xdr:row>89</xdr:row>
      <xdr:rowOff>0</xdr:rowOff>
    </xdr:from>
    <xdr:ext cx="152400" cy="152400"/>
    <xdr:pic>
      <xdr:nvPicPr>
        <xdr:cNvPr id="442" name="Image 441">
          <a:extLst>
            <a:ext uri="{FF2B5EF4-FFF2-40B4-BE49-F238E27FC236}">
              <a16:creationId xmlns:a16="http://schemas.microsoft.com/office/drawing/2014/main" id="{B21F8248-7159-42E3-AAE4-216082B08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63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434</xdr:col>
      <xdr:colOff>0</xdr:colOff>
      <xdr:row>89</xdr:row>
      <xdr:rowOff>0</xdr:rowOff>
    </xdr:from>
    <xdr:ext cx="152400" cy="152400"/>
    <xdr:pic>
      <xdr:nvPicPr>
        <xdr:cNvPr id="443" name="Image 442">
          <a:extLst>
            <a:ext uri="{FF2B5EF4-FFF2-40B4-BE49-F238E27FC236}">
              <a16:creationId xmlns:a16="http://schemas.microsoft.com/office/drawing/2014/main" id="{3896279E-0615-4CDA-8C06-CA9E64401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435</xdr:col>
      <xdr:colOff>0</xdr:colOff>
      <xdr:row>89</xdr:row>
      <xdr:rowOff>0</xdr:rowOff>
    </xdr:from>
    <xdr:ext cx="152400" cy="152400"/>
    <xdr:pic>
      <xdr:nvPicPr>
        <xdr:cNvPr id="444" name="Image 443">
          <a:extLst>
            <a:ext uri="{FF2B5EF4-FFF2-40B4-BE49-F238E27FC236}">
              <a16:creationId xmlns:a16="http://schemas.microsoft.com/office/drawing/2014/main" id="{CF6F5388-B337-46D2-9ABC-1B4FC91CF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0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436</xdr:col>
      <xdr:colOff>0</xdr:colOff>
      <xdr:row>89</xdr:row>
      <xdr:rowOff>0</xdr:rowOff>
    </xdr:from>
    <xdr:ext cx="152400" cy="152400"/>
    <xdr:pic>
      <xdr:nvPicPr>
        <xdr:cNvPr id="445" name="Image 444">
          <a:extLst>
            <a:ext uri="{FF2B5EF4-FFF2-40B4-BE49-F238E27FC236}">
              <a16:creationId xmlns:a16="http://schemas.microsoft.com/office/drawing/2014/main" id="{A200AB91-CBB9-442A-804F-8A027BE0F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98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437</xdr:col>
      <xdr:colOff>0</xdr:colOff>
      <xdr:row>89</xdr:row>
      <xdr:rowOff>0</xdr:rowOff>
    </xdr:from>
    <xdr:ext cx="152400" cy="152400"/>
    <xdr:pic>
      <xdr:nvPicPr>
        <xdr:cNvPr id="446" name="Image 445">
          <a:extLst>
            <a:ext uri="{FF2B5EF4-FFF2-40B4-BE49-F238E27FC236}">
              <a16:creationId xmlns:a16="http://schemas.microsoft.com/office/drawing/2014/main" id="{DE503AFA-EC16-479F-9747-BCC8EBD9C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77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438</xdr:col>
      <xdr:colOff>0</xdr:colOff>
      <xdr:row>89</xdr:row>
      <xdr:rowOff>0</xdr:rowOff>
    </xdr:from>
    <xdr:ext cx="152400" cy="152400"/>
    <xdr:pic>
      <xdr:nvPicPr>
        <xdr:cNvPr id="447" name="Image 446">
          <a:extLst>
            <a:ext uri="{FF2B5EF4-FFF2-40B4-BE49-F238E27FC236}">
              <a16:creationId xmlns:a16="http://schemas.microsoft.com/office/drawing/2014/main" id="{70C1FF68-555E-47E0-A715-5B9BBE19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5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439</xdr:col>
      <xdr:colOff>0</xdr:colOff>
      <xdr:row>89</xdr:row>
      <xdr:rowOff>0</xdr:rowOff>
    </xdr:from>
    <xdr:ext cx="152400" cy="152400"/>
    <xdr:pic>
      <xdr:nvPicPr>
        <xdr:cNvPr id="448" name="Image 447">
          <a:extLst>
            <a:ext uri="{FF2B5EF4-FFF2-40B4-BE49-F238E27FC236}">
              <a16:creationId xmlns:a16="http://schemas.microsoft.com/office/drawing/2014/main" id="{9ADBABD3-3FCB-4CCB-A766-B3101A93B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4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440</xdr:col>
      <xdr:colOff>0</xdr:colOff>
      <xdr:row>89</xdr:row>
      <xdr:rowOff>0</xdr:rowOff>
    </xdr:from>
    <xdr:ext cx="152400" cy="152400"/>
    <xdr:pic>
      <xdr:nvPicPr>
        <xdr:cNvPr id="449" name="Image 448">
          <a:extLst>
            <a:ext uri="{FF2B5EF4-FFF2-40B4-BE49-F238E27FC236}">
              <a16:creationId xmlns:a16="http://schemas.microsoft.com/office/drawing/2014/main" id="{23FF8DB5-AB51-4F36-BC36-C9FA480D4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12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441</xdr:col>
      <xdr:colOff>0</xdr:colOff>
      <xdr:row>89</xdr:row>
      <xdr:rowOff>0</xdr:rowOff>
    </xdr:from>
    <xdr:ext cx="152400" cy="152400"/>
    <xdr:pic>
      <xdr:nvPicPr>
        <xdr:cNvPr id="450" name="Image 449">
          <a:extLst>
            <a:ext uri="{FF2B5EF4-FFF2-40B4-BE49-F238E27FC236}">
              <a16:creationId xmlns:a16="http://schemas.microsoft.com/office/drawing/2014/main" id="{062CCA56-7EA3-47F1-8784-5223FAC8D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91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442</xdr:col>
      <xdr:colOff>0</xdr:colOff>
      <xdr:row>89</xdr:row>
      <xdr:rowOff>0</xdr:rowOff>
    </xdr:from>
    <xdr:ext cx="152400" cy="152400"/>
    <xdr:pic>
      <xdr:nvPicPr>
        <xdr:cNvPr id="451" name="Image 450">
          <a:extLst>
            <a:ext uri="{FF2B5EF4-FFF2-40B4-BE49-F238E27FC236}">
              <a16:creationId xmlns:a16="http://schemas.microsoft.com/office/drawing/2014/main" id="{4A2A6C59-B4D0-472C-A401-CAC0A52EF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9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443</xdr:col>
      <xdr:colOff>0</xdr:colOff>
      <xdr:row>89</xdr:row>
      <xdr:rowOff>0</xdr:rowOff>
    </xdr:from>
    <xdr:ext cx="152400" cy="152400"/>
    <xdr:pic>
      <xdr:nvPicPr>
        <xdr:cNvPr id="452" name="Image 451">
          <a:extLst>
            <a:ext uri="{FF2B5EF4-FFF2-40B4-BE49-F238E27FC236}">
              <a16:creationId xmlns:a16="http://schemas.microsoft.com/office/drawing/2014/main" id="{A7836A7B-0869-4CF9-8506-967A28E10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48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444</xdr:col>
      <xdr:colOff>0</xdr:colOff>
      <xdr:row>89</xdr:row>
      <xdr:rowOff>0</xdr:rowOff>
    </xdr:from>
    <xdr:ext cx="152400" cy="152400"/>
    <xdr:pic>
      <xdr:nvPicPr>
        <xdr:cNvPr id="453" name="Image 452">
          <a:extLst>
            <a:ext uri="{FF2B5EF4-FFF2-40B4-BE49-F238E27FC236}">
              <a16:creationId xmlns:a16="http://schemas.microsoft.com/office/drawing/2014/main" id="{272F20BC-BD9B-4EF8-9E76-69A2B4BB8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26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445</xdr:col>
      <xdr:colOff>0</xdr:colOff>
      <xdr:row>89</xdr:row>
      <xdr:rowOff>0</xdr:rowOff>
    </xdr:from>
    <xdr:ext cx="152400" cy="152400"/>
    <xdr:pic>
      <xdr:nvPicPr>
        <xdr:cNvPr id="454" name="Image 453">
          <a:extLst>
            <a:ext uri="{FF2B5EF4-FFF2-40B4-BE49-F238E27FC236}">
              <a16:creationId xmlns:a16="http://schemas.microsoft.com/office/drawing/2014/main" id="{7FDA422B-C4DC-4E20-89AD-68626D2B8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04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446</xdr:col>
      <xdr:colOff>0</xdr:colOff>
      <xdr:row>89</xdr:row>
      <xdr:rowOff>0</xdr:rowOff>
    </xdr:from>
    <xdr:ext cx="152400" cy="152400"/>
    <xdr:pic>
      <xdr:nvPicPr>
        <xdr:cNvPr id="455" name="Image 454">
          <a:extLst>
            <a:ext uri="{FF2B5EF4-FFF2-40B4-BE49-F238E27FC236}">
              <a16:creationId xmlns:a16="http://schemas.microsoft.com/office/drawing/2014/main" id="{F73ECE87-8957-4006-B3A6-720D86817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3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447</xdr:col>
      <xdr:colOff>0</xdr:colOff>
      <xdr:row>89</xdr:row>
      <xdr:rowOff>0</xdr:rowOff>
    </xdr:from>
    <xdr:ext cx="152400" cy="152400"/>
    <xdr:pic>
      <xdr:nvPicPr>
        <xdr:cNvPr id="456" name="Image 455">
          <a:extLst>
            <a:ext uri="{FF2B5EF4-FFF2-40B4-BE49-F238E27FC236}">
              <a16:creationId xmlns:a16="http://schemas.microsoft.com/office/drawing/2014/main" id="{09ABBDC7-D1DD-4E54-914F-D8D87BEF9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1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448</xdr:col>
      <xdr:colOff>0</xdr:colOff>
      <xdr:row>89</xdr:row>
      <xdr:rowOff>0</xdr:rowOff>
    </xdr:from>
    <xdr:ext cx="152400" cy="152400"/>
    <xdr:pic>
      <xdr:nvPicPr>
        <xdr:cNvPr id="457" name="Image 456">
          <a:extLst>
            <a:ext uri="{FF2B5EF4-FFF2-40B4-BE49-F238E27FC236}">
              <a16:creationId xmlns:a16="http://schemas.microsoft.com/office/drawing/2014/main" id="{9C3C36D3-C21E-4F25-BDEE-7B7EED841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40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449</xdr:col>
      <xdr:colOff>0</xdr:colOff>
      <xdr:row>89</xdr:row>
      <xdr:rowOff>0</xdr:rowOff>
    </xdr:from>
    <xdr:ext cx="152400" cy="152400"/>
    <xdr:pic>
      <xdr:nvPicPr>
        <xdr:cNvPr id="458" name="Image 457">
          <a:extLst>
            <a:ext uri="{FF2B5EF4-FFF2-40B4-BE49-F238E27FC236}">
              <a16:creationId xmlns:a16="http://schemas.microsoft.com/office/drawing/2014/main" id="{6CABD133-14CF-4650-BD0F-5CB6AE73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18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450</xdr:col>
      <xdr:colOff>0</xdr:colOff>
      <xdr:row>89</xdr:row>
      <xdr:rowOff>0</xdr:rowOff>
    </xdr:from>
    <xdr:ext cx="152400" cy="152400"/>
    <xdr:pic>
      <xdr:nvPicPr>
        <xdr:cNvPr id="459" name="Image 458">
          <a:extLst>
            <a:ext uri="{FF2B5EF4-FFF2-40B4-BE49-F238E27FC236}">
              <a16:creationId xmlns:a16="http://schemas.microsoft.com/office/drawing/2014/main" id="{5CCA5531-9748-4AE2-9BF8-861D6D5B4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97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451</xdr:col>
      <xdr:colOff>0</xdr:colOff>
      <xdr:row>89</xdr:row>
      <xdr:rowOff>0</xdr:rowOff>
    </xdr:from>
    <xdr:ext cx="152400" cy="152400"/>
    <xdr:pic>
      <xdr:nvPicPr>
        <xdr:cNvPr id="460" name="Image 459">
          <a:extLst>
            <a:ext uri="{FF2B5EF4-FFF2-40B4-BE49-F238E27FC236}">
              <a16:creationId xmlns:a16="http://schemas.microsoft.com/office/drawing/2014/main" id="{28C50141-7DDC-4B54-8BD3-D0A32F926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75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452</xdr:col>
      <xdr:colOff>0</xdr:colOff>
      <xdr:row>89</xdr:row>
      <xdr:rowOff>0</xdr:rowOff>
    </xdr:from>
    <xdr:ext cx="152400" cy="152400"/>
    <xdr:pic>
      <xdr:nvPicPr>
        <xdr:cNvPr id="461" name="Image 460">
          <a:extLst>
            <a:ext uri="{FF2B5EF4-FFF2-40B4-BE49-F238E27FC236}">
              <a16:creationId xmlns:a16="http://schemas.microsoft.com/office/drawing/2014/main" id="{DA6CD83D-D07D-400E-8FB2-3ECC7DA8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54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453</xdr:col>
      <xdr:colOff>0</xdr:colOff>
      <xdr:row>89</xdr:row>
      <xdr:rowOff>0</xdr:rowOff>
    </xdr:from>
    <xdr:ext cx="152400" cy="152400"/>
    <xdr:pic>
      <xdr:nvPicPr>
        <xdr:cNvPr id="462" name="Image 461">
          <a:extLst>
            <a:ext uri="{FF2B5EF4-FFF2-40B4-BE49-F238E27FC236}">
              <a16:creationId xmlns:a16="http://schemas.microsoft.com/office/drawing/2014/main" id="{1E9BCFA7-EDAB-46B3-9144-D585C7D07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32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454</xdr:col>
      <xdr:colOff>0</xdr:colOff>
      <xdr:row>89</xdr:row>
      <xdr:rowOff>0</xdr:rowOff>
    </xdr:from>
    <xdr:ext cx="152400" cy="152400"/>
    <xdr:pic>
      <xdr:nvPicPr>
        <xdr:cNvPr id="463" name="Image 462">
          <a:extLst>
            <a:ext uri="{FF2B5EF4-FFF2-40B4-BE49-F238E27FC236}">
              <a16:creationId xmlns:a16="http://schemas.microsoft.com/office/drawing/2014/main" id="{AC827A61-4F76-498E-80B3-C112E3EFD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10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455</xdr:col>
      <xdr:colOff>0</xdr:colOff>
      <xdr:row>89</xdr:row>
      <xdr:rowOff>0</xdr:rowOff>
    </xdr:from>
    <xdr:ext cx="152400" cy="152400"/>
    <xdr:pic>
      <xdr:nvPicPr>
        <xdr:cNvPr id="464" name="Image 463">
          <a:extLst>
            <a:ext uri="{FF2B5EF4-FFF2-40B4-BE49-F238E27FC236}">
              <a16:creationId xmlns:a16="http://schemas.microsoft.com/office/drawing/2014/main" id="{EAC2E40C-94C5-4C48-AC31-9B734E900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89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456</xdr:col>
      <xdr:colOff>0</xdr:colOff>
      <xdr:row>89</xdr:row>
      <xdr:rowOff>0</xdr:rowOff>
    </xdr:from>
    <xdr:ext cx="152400" cy="152400"/>
    <xdr:pic>
      <xdr:nvPicPr>
        <xdr:cNvPr id="465" name="Image 464">
          <a:extLst>
            <a:ext uri="{FF2B5EF4-FFF2-40B4-BE49-F238E27FC236}">
              <a16:creationId xmlns:a16="http://schemas.microsoft.com/office/drawing/2014/main" id="{F63D111F-A444-4118-8E7D-41F287422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67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457</xdr:col>
      <xdr:colOff>0</xdr:colOff>
      <xdr:row>89</xdr:row>
      <xdr:rowOff>0</xdr:rowOff>
    </xdr:from>
    <xdr:ext cx="152400" cy="152400"/>
    <xdr:pic>
      <xdr:nvPicPr>
        <xdr:cNvPr id="466" name="Image 465">
          <a:extLst>
            <a:ext uri="{FF2B5EF4-FFF2-40B4-BE49-F238E27FC236}">
              <a16:creationId xmlns:a16="http://schemas.microsoft.com/office/drawing/2014/main" id="{3F5799DF-02D4-4C67-82ED-09A06C8E9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6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458</xdr:col>
      <xdr:colOff>0</xdr:colOff>
      <xdr:row>89</xdr:row>
      <xdr:rowOff>0</xdr:rowOff>
    </xdr:from>
    <xdr:ext cx="152400" cy="152400"/>
    <xdr:pic>
      <xdr:nvPicPr>
        <xdr:cNvPr id="467" name="Image 466">
          <a:extLst>
            <a:ext uri="{FF2B5EF4-FFF2-40B4-BE49-F238E27FC236}">
              <a16:creationId xmlns:a16="http://schemas.microsoft.com/office/drawing/2014/main" id="{E4D7A38F-9EB0-43B4-9CE2-0FF936323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24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459</xdr:col>
      <xdr:colOff>0</xdr:colOff>
      <xdr:row>89</xdr:row>
      <xdr:rowOff>0</xdr:rowOff>
    </xdr:from>
    <xdr:ext cx="152400" cy="152400"/>
    <xdr:pic>
      <xdr:nvPicPr>
        <xdr:cNvPr id="468" name="Image 467">
          <a:extLst>
            <a:ext uri="{FF2B5EF4-FFF2-40B4-BE49-F238E27FC236}">
              <a16:creationId xmlns:a16="http://schemas.microsoft.com/office/drawing/2014/main" id="{58EC3754-8D35-4724-83C6-16352931C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03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460</xdr:col>
      <xdr:colOff>0</xdr:colOff>
      <xdr:row>89</xdr:row>
      <xdr:rowOff>0</xdr:rowOff>
    </xdr:from>
    <xdr:ext cx="152400" cy="152400"/>
    <xdr:pic>
      <xdr:nvPicPr>
        <xdr:cNvPr id="469" name="Image 468">
          <a:extLst>
            <a:ext uri="{FF2B5EF4-FFF2-40B4-BE49-F238E27FC236}">
              <a16:creationId xmlns:a16="http://schemas.microsoft.com/office/drawing/2014/main" id="{42EEC016-9C67-4DA2-8A9A-B1208A4C2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81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461</xdr:col>
      <xdr:colOff>0</xdr:colOff>
      <xdr:row>89</xdr:row>
      <xdr:rowOff>0</xdr:rowOff>
    </xdr:from>
    <xdr:ext cx="152400" cy="152400"/>
    <xdr:pic>
      <xdr:nvPicPr>
        <xdr:cNvPr id="470" name="Image 469">
          <a:extLst>
            <a:ext uri="{FF2B5EF4-FFF2-40B4-BE49-F238E27FC236}">
              <a16:creationId xmlns:a16="http://schemas.microsoft.com/office/drawing/2014/main" id="{656A5882-AFE2-44C6-8B00-55249A74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462</xdr:col>
      <xdr:colOff>0</xdr:colOff>
      <xdr:row>89</xdr:row>
      <xdr:rowOff>0</xdr:rowOff>
    </xdr:from>
    <xdr:ext cx="152400" cy="152400"/>
    <xdr:pic>
      <xdr:nvPicPr>
        <xdr:cNvPr id="471" name="Image 470">
          <a:extLst>
            <a:ext uri="{FF2B5EF4-FFF2-40B4-BE49-F238E27FC236}">
              <a16:creationId xmlns:a16="http://schemas.microsoft.com/office/drawing/2014/main" id="{602BF8D1-50DC-4604-A6A0-8A5E81517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38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463</xdr:col>
      <xdr:colOff>0</xdr:colOff>
      <xdr:row>89</xdr:row>
      <xdr:rowOff>0</xdr:rowOff>
    </xdr:from>
    <xdr:ext cx="152400" cy="152400"/>
    <xdr:pic>
      <xdr:nvPicPr>
        <xdr:cNvPr id="472" name="Image 471">
          <a:extLst>
            <a:ext uri="{FF2B5EF4-FFF2-40B4-BE49-F238E27FC236}">
              <a16:creationId xmlns:a16="http://schemas.microsoft.com/office/drawing/2014/main" id="{6BAFAEA6-782A-49EC-958D-1C622153C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6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464</xdr:col>
      <xdr:colOff>0</xdr:colOff>
      <xdr:row>89</xdr:row>
      <xdr:rowOff>0</xdr:rowOff>
    </xdr:from>
    <xdr:ext cx="152400" cy="152400"/>
    <xdr:pic>
      <xdr:nvPicPr>
        <xdr:cNvPr id="473" name="Image 472">
          <a:extLst>
            <a:ext uri="{FF2B5EF4-FFF2-40B4-BE49-F238E27FC236}">
              <a16:creationId xmlns:a16="http://schemas.microsoft.com/office/drawing/2014/main" id="{3CC8E180-F18E-43CB-A4E3-FC0F51531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95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465</xdr:col>
      <xdr:colOff>0</xdr:colOff>
      <xdr:row>89</xdr:row>
      <xdr:rowOff>0</xdr:rowOff>
    </xdr:from>
    <xdr:ext cx="152400" cy="152400"/>
    <xdr:pic>
      <xdr:nvPicPr>
        <xdr:cNvPr id="474" name="Image 473">
          <a:extLst>
            <a:ext uri="{FF2B5EF4-FFF2-40B4-BE49-F238E27FC236}">
              <a16:creationId xmlns:a16="http://schemas.microsoft.com/office/drawing/2014/main" id="{49B7EF86-5A17-4EF4-9E95-5FAC05B52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3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466</xdr:col>
      <xdr:colOff>0</xdr:colOff>
      <xdr:row>89</xdr:row>
      <xdr:rowOff>0</xdr:rowOff>
    </xdr:from>
    <xdr:ext cx="152400" cy="152400"/>
    <xdr:pic>
      <xdr:nvPicPr>
        <xdr:cNvPr id="475" name="Image 474">
          <a:extLst>
            <a:ext uri="{FF2B5EF4-FFF2-40B4-BE49-F238E27FC236}">
              <a16:creationId xmlns:a16="http://schemas.microsoft.com/office/drawing/2014/main" id="{8C71E6CB-5138-4D30-BAF9-612E1D179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52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467</xdr:col>
      <xdr:colOff>0</xdr:colOff>
      <xdr:row>89</xdr:row>
      <xdr:rowOff>0</xdr:rowOff>
    </xdr:from>
    <xdr:ext cx="152400" cy="152400"/>
    <xdr:pic>
      <xdr:nvPicPr>
        <xdr:cNvPr id="476" name="Image 475">
          <a:extLst>
            <a:ext uri="{FF2B5EF4-FFF2-40B4-BE49-F238E27FC236}">
              <a16:creationId xmlns:a16="http://schemas.microsoft.com/office/drawing/2014/main" id="{0AD2B64D-DC78-4870-99DC-4C033A666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30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468</xdr:col>
      <xdr:colOff>0</xdr:colOff>
      <xdr:row>89</xdr:row>
      <xdr:rowOff>0</xdr:rowOff>
    </xdr:from>
    <xdr:ext cx="152400" cy="152400"/>
    <xdr:pic>
      <xdr:nvPicPr>
        <xdr:cNvPr id="477" name="Image 476">
          <a:extLst>
            <a:ext uri="{FF2B5EF4-FFF2-40B4-BE49-F238E27FC236}">
              <a16:creationId xmlns:a16="http://schemas.microsoft.com/office/drawing/2014/main" id="{4E84C0C1-373C-40DB-845E-24879CB35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9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469</xdr:col>
      <xdr:colOff>0</xdr:colOff>
      <xdr:row>89</xdr:row>
      <xdr:rowOff>0</xdr:rowOff>
    </xdr:from>
    <xdr:ext cx="152400" cy="152400"/>
    <xdr:pic>
      <xdr:nvPicPr>
        <xdr:cNvPr id="478" name="Image 477">
          <a:extLst>
            <a:ext uri="{FF2B5EF4-FFF2-40B4-BE49-F238E27FC236}">
              <a16:creationId xmlns:a16="http://schemas.microsoft.com/office/drawing/2014/main" id="{3DFB49E8-666B-41BC-900A-A5D9635AF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87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470</xdr:col>
      <xdr:colOff>0</xdr:colOff>
      <xdr:row>89</xdr:row>
      <xdr:rowOff>0</xdr:rowOff>
    </xdr:from>
    <xdr:ext cx="152400" cy="152400"/>
    <xdr:pic>
      <xdr:nvPicPr>
        <xdr:cNvPr id="479" name="Image 478">
          <a:extLst>
            <a:ext uri="{FF2B5EF4-FFF2-40B4-BE49-F238E27FC236}">
              <a16:creationId xmlns:a16="http://schemas.microsoft.com/office/drawing/2014/main" id="{67A57F6B-9704-4DA3-A575-8B2004D1C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65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471</xdr:col>
      <xdr:colOff>0</xdr:colOff>
      <xdr:row>89</xdr:row>
      <xdr:rowOff>0</xdr:rowOff>
    </xdr:from>
    <xdr:ext cx="152400" cy="152400"/>
    <xdr:pic>
      <xdr:nvPicPr>
        <xdr:cNvPr id="480" name="Image 479">
          <a:extLst>
            <a:ext uri="{FF2B5EF4-FFF2-40B4-BE49-F238E27FC236}">
              <a16:creationId xmlns:a16="http://schemas.microsoft.com/office/drawing/2014/main" id="{FECC86AC-94F8-45ED-8A20-59DB997A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44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472</xdr:col>
      <xdr:colOff>0</xdr:colOff>
      <xdr:row>89</xdr:row>
      <xdr:rowOff>0</xdr:rowOff>
    </xdr:from>
    <xdr:ext cx="152400" cy="152400"/>
    <xdr:pic>
      <xdr:nvPicPr>
        <xdr:cNvPr id="481" name="Image 480">
          <a:extLst>
            <a:ext uri="{FF2B5EF4-FFF2-40B4-BE49-F238E27FC236}">
              <a16:creationId xmlns:a16="http://schemas.microsoft.com/office/drawing/2014/main" id="{52A738A3-6E2B-48A1-BFA4-2E2DC7E1A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2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473</xdr:col>
      <xdr:colOff>0</xdr:colOff>
      <xdr:row>89</xdr:row>
      <xdr:rowOff>0</xdr:rowOff>
    </xdr:from>
    <xdr:ext cx="152400" cy="152400"/>
    <xdr:pic>
      <xdr:nvPicPr>
        <xdr:cNvPr id="482" name="Image 481">
          <a:extLst>
            <a:ext uri="{FF2B5EF4-FFF2-40B4-BE49-F238E27FC236}">
              <a16:creationId xmlns:a16="http://schemas.microsoft.com/office/drawing/2014/main" id="{B55E9EBB-EB1D-4563-BE76-C30BD650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01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474</xdr:col>
      <xdr:colOff>0</xdr:colOff>
      <xdr:row>89</xdr:row>
      <xdr:rowOff>0</xdr:rowOff>
    </xdr:from>
    <xdr:ext cx="152400" cy="152400"/>
    <xdr:pic>
      <xdr:nvPicPr>
        <xdr:cNvPr id="483" name="Image 482">
          <a:extLst>
            <a:ext uri="{FF2B5EF4-FFF2-40B4-BE49-F238E27FC236}">
              <a16:creationId xmlns:a16="http://schemas.microsoft.com/office/drawing/2014/main" id="{1281FA8E-C12B-4998-ACD5-02E9F3BFF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9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475</xdr:col>
      <xdr:colOff>0</xdr:colOff>
      <xdr:row>89</xdr:row>
      <xdr:rowOff>0</xdr:rowOff>
    </xdr:from>
    <xdr:ext cx="152400" cy="152400"/>
    <xdr:pic>
      <xdr:nvPicPr>
        <xdr:cNvPr id="484" name="Image 483">
          <a:extLst>
            <a:ext uri="{FF2B5EF4-FFF2-40B4-BE49-F238E27FC236}">
              <a16:creationId xmlns:a16="http://schemas.microsoft.com/office/drawing/2014/main" id="{D2094DD2-6B34-482E-8507-F02841093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58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476</xdr:col>
      <xdr:colOff>0</xdr:colOff>
      <xdr:row>89</xdr:row>
      <xdr:rowOff>0</xdr:rowOff>
    </xdr:from>
    <xdr:ext cx="152400" cy="152400"/>
    <xdr:pic>
      <xdr:nvPicPr>
        <xdr:cNvPr id="485" name="Image 484">
          <a:extLst>
            <a:ext uri="{FF2B5EF4-FFF2-40B4-BE49-F238E27FC236}">
              <a16:creationId xmlns:a16="http://schemas.microsoft.com/office/drawing/2014/main" id="{5969E35D-2970-459F-9394-EC30164A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6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477</xdr:col>
      <xdr:colOff>0</xdr:colOff>
      <xdr:row>89</xdr:row>
      <xdr:rowOff>0</xdr:rowOff>
    </xdr:from>
    <xdr:ext cx="152400" cy="152400"/>
    <xdr:pic>
      <xdr:nvPicPr>
        <xdr:cNvPr id="486" name="Image 485">
          <a:extLst>
            <a:ext uri="{FF2B5EF4-FFF2-40B4-BE49-F238E27FC236}">
              <a16:creationId xmlns:a16="http://schemas.microsoft.com/office/drawing/2014/main" id="{B5049D9D-B162-4C11-9447-2FA0C90D8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15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478</xdr:col>
      <xdr:colOff>0</xdr:colOff>
      <xdr:row>89</xdr:row>
      <xdr:rowOff>0</xdr:rowOff>
    </xdr:from>
    <xdr:ext cx="152400" cy="152400"/>
    <xdr:pic>
      <xdr:nvPicPr>
        <xdr:cNvPr id="487" name="Image 486">
          <a:extLst>
            <a:ext uri="{FF2B5EF4-FFF2-40B4-BE49-F238E27FC236}">
              <a16:creationId xmlns:a16="http://schemas.microsoft.com/office/drawing/2014/main" id="{854CFDAB-29E2-4F35-9621-860C37255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93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479</xdr:col>
      <xdr:colOff>0</xdr:colOff>
      <xdr:row>89</xdr:row>
      <xdr:rowOff>0</xdr:rowOff>
    </xdr:from>
    <xdr:ext cx="152400" cy="152400"/>
    <xdr:pic>
      <xdr:nvPicPr>
        <xdr:cNvPr id="488" name="Image 487">
          <a:extLst>
            <a:ext uri="{FF2B5EF4-FFF2-40B4-BE49-F238E27FC236}">
              <a16:creationId xmlns:a16="http://schemas.microsoft.com/office/drawing/2014/main" id="{20AA964E-B568-4EF3-9B7E-092864EF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1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480</xdr:col>
      <xdr:colOff>0</xdr:colOff>
      <xdr:row>89</xdr:row>
      <xdr:rowOff>0</xdr:rowOff>
    </xdr:from>
    <xdr:ext cx="152400" cy="152400"/>
    <xdr:pic>
      <xdr:nvPicPr>
        <xdr:cNvPr id="489" name="Image 488">
          <a:extLst>
            <a:ext uri="{FF2B5EF4-FFF2-40B4-BE49-F238E27FC236}">
              <a16:creationId xmlns:a16="http://schemas.microsoft.com/office/drawing/2014/main" id="{C296C8D7-58C1-4573-A94D-0DFD4BA0C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0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481</xdr:col>
      <xdr:colOff>0</xdr:colOff>
      <xdr:row>89</xdr:row>
      <xdr:rowOff>0</xdr:rowOff>
    </xdr:from>
    <xdr:ext cx="152400" cy="152400"/>
    <xdr:pic>
      <xdr:nvPicPr>
        <xdr:cNvPr id="490" name="Image 489">
          <a:extLst>
            <a:ext uri="{FF2B5EF4-FFF2-40B4-BE49-F238E27FC236}">
              <a16:creationId xmlns:a16="http://schemas.microsoft.com/office/drawing/2014/main" id="{C02D74D4-2FE7-491A-BC8E-FA67C3B05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28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482</xdr:col>
      <xdr:colOff>0</xdr:colOff>
      <xdr:row>89</xdr:row>
      <xdr:rowOff>0</xdr:rowOff>
    </xdr:from>
    <xdr:ext cx="152400" cy="152400"/>
    <xdr:pic>
      <xdr:nvPicPr>
        <xdr:cNvPr id="491" name="Image 490">
          <a:extLst>
            <a:ext uri="{FF2B5EF4-FFF2-40B4-BE49-F238E27FC236}">
              <a16:creationId xmlns:a16="http://schemas.microsoft.com/office/drawing/2014/main" id="{69919C8C-B0FC-435C-9151-97662004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07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483</xdr:col>
      <xdr:colOff>0</xdr:colOff>
      <xdr:row>89</xdr:row>
      <xdr:rowOff>0</xdr:rowOff>
    </xdr:from>
    <xdr:ext cx="152400" cy="152400"/>
    <xdr:pic>
      <xdr:nvPicPr>
        <xdr:cNvPr id="492" name="Image 491">
          <a:extLst>
            <a:ext uri="{FF2B5EF4-FFF2-40B4-BE49-F238E27FC236}">
              <a16:creationId xmlns:a16="http://schemas.microsoft.com/office/drawing/2014/main" id="{7A742BEA-A1D0-4F47-A6F5-1EEC15BA2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85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484</xdr:col>
      <xdr:colOff>0</xdr:colOff>
      <xdr:row>89</xdr:row>
      <xdr:rowOff>0</xdr:rowOff>
    </xdr:from>
    <xdr:ext cx="152400" cy="152400"/>
    <xdr:pic>
      <xdr:nvPicPr>
        <xdr:cNvPr id="493" name="Image 492">
          <a:extLst>
            <a:ext uri="{FF2B5EF4-FFF2-40B4-BE49-F238E27FC236}">
              <a16:creationId xmlns:a16="http://schemas.microsoft.com/office/drawing/2014/main" id="{DE57B76C-AD70-472A-AB2E-B760EBFD3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64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485</xdr:col>
      <xdr:colOff>0</xdr:colOff>
      <xdr:row>89</xdr:row>
      <xdr:rowOff>0</xdr:rowOff>
    </xdr:from>
    <xdr:ext cx="152400" cy="152400"/>
    <xdr:pic>
      <xdr:nvPicPr>
        <xdr:cNvPr id="494" name="Image 493">
          <a:extLst>
            <a:ext uri="{FF2B5EF4-FFF2-40B4-BE49-F238E27FC236}">
              <a16:creationId xmlns:a16="http://schemas.microsoft.com/office/drawing/2014/main" id="{C26E0128-E4C9-4F84-8DDB-D033C3C84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42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486</xdr:col>
      <xdr:colOff>0</xdr:colOff>
      <xdr:row>89</xdr:row>
      <xdr:rowOff>0</xdr:rowOff>
    </xdr:from>
    <xdr:ext cx="152400" cy="152400"/>
    <xdr:pic>
      <xdr:nvPicPr>
        <xdr:cNvPr id="495" name="Image 494">
          <a:extLst>
            <a:ext uri="{FF2B5EF4-FFF2-40B4-BE49-F238E27FC236}">
              <a16:creationId xmlns:a16="http://schemas.microsoft.com/office/drawing/2014/main" id="{6001333A-1737-447E-82AC-E188F0FE2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1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487</xdr:col>
      <xdr:colOff>0</xdr:colOff>
      <xdr:row>89</xdr:row>
      <xdr:rowOff>0</xdr:rowOff>
    </xdr:from>
    <xdr:ext cx="152400" cy="152400"/>
    <xdr:pic>
      <xdr:nvPicPr>
        <xdr:cNvPr id="496" name="Image 495">
          <a:extLst>
            <a:ext uri="{FF2B5EF4-FFF2-40B4-BE49-F238E27FC236}">
              <a16:creationId xmlns:a16="http://schemas.microsoft.com/office/drawing/2014/main" id="{A8CB30E9-83CD-415C-AC44-62762DAEF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9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488</xdr:col>
      <xdr:colOff>0</xdr:colOff>
      <xdr:row>89</xdr:row>
      <xdr:rowOff>0</xdr:rowOff>
    </xdr:from>
    <xdr:ext cx="152400" cy="152400"/>
    <xdr:pic>
      <xdr:nvPicPr>
        <xdr:cNvPr id="497" name="Image 496">
          <a:extLst>
            <a:ext uri="{FF2B5EF4-FFF2-40B4-BE49-F238E27FC236}">
              <a16:creationId xmlns:a16="http://schemas.microsoft.com/office/drawing/2014/main" id="{36D3D75E-E835-401F-869C-BFE1AB571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77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489</xdr:col>
      <xdr:colOff>0</xdr:colOff>
      <xdr:row>89</xdr:row>
      <xdr:rowOff>0</xdr:rowOff>
    </xdr:from>
    <xdr:ext cx="152400" cy="152400"/>
    <xdr:pic>
      <xdr:nvPicPr>
        <xdr:cNvPr id="498" name="Image 497">
          <a:extLst>
            <a:ext uri="{FF2B5EF4-FFF2-40B4-BE49-F238E27FC236}">
              <a16:creationId xmlns:a16="http://schemas.microsoft.com/office/drawing/2014/main" id="{D761DB04-64ED-431B-828F-6E2C1D551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56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490</xdr:col>
      <xdr:colOff>0</xdr:colOff>
      <xdr:row>89</xdr:row>
      <xdr:rowOff>0</xdr:rowOff>
    </xdr:from>
    <xdr:ext cx="152400" cy="152400"/>
    <xdr:pic>
      <xdr:nvPicPr>
        <xdr:cNvPr id="499" name="Image 498">
          <a:extLst>
            <a:ext uri="{FF2B5EF4-FFF2-40B4-BE49-F238E27FC236}">
              <a16:creationId xmlns:a16="http://schemas.microsoft.com/office/drawing/2014/main" id="{CC879BD5-3C6D-4EBB-93D4-347D22307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34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491</xdr:col>
      <xdr:colOff>0</xdr:colOff>
      <xdr:row>89</xdr:row>
      <xdr:rowOff>0</xdr:rowOff>
    </xdr:from>
    <xdr:ext cx="152400" cy="152400"/>
    <xdr:pic>
      <xdr:nvPicPr>
        <xdr:cNvPr id="500" name="Image 499">
          <a:extLst>
            <a:ext uri="{FF2B5EF4-FFF2-40B4-BE49-F238E27FC236}">
              <a16:creationId xmlns:a16="http://schemas.microsoft.com/office/drawing/2014/main" id="{C58617E5-3B09-45D0-97D8-7434399EF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13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492</xdr:col>
      <xdr:colOff>0</xdr:colOff>
      <xdr:row>89</xdr:row>
      <xdr:rowOff>0</xdr:rowOff>
    </xdr:from>
    <xdr:ext cx="152400" cy="152400"/>
    <xdr:pic>
      <xdr:nvPicPr>
        <xdr:cNvPr id="501" name="Image 500">
          <a:extLst>
            <a:ext uri="{FF2B5EF4-FFF2-40B4-BE49-F238E27FC236}">
              <a16:creationId xmlns:a16="http://schemas.microsoft.com/office/drawing/2014/main" id="{3F7BEFCF-E178-408B-A0EA-A45C9F947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91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493</xdr:col>
      <xdr:colOff>0</xdr:colOff>
      <xdr:row>89</xdr:row>
      <xdr:rowOff>0</xdr:rowOff>
    </xdr:from>
    <xdr:ext cx="152400" cy="152400"/>
    <xdr:pic>
      <xdr:nvPicPr>
        <xdr:cNvPr id="502" name="Image 501">
          <a:extLst>
            <a:ext uri="{FF2B5EF4-FFF2-40B4-BE49-F238E27FC236}">
              <a16:creationId xmlns:a16="http://schemas.microsoft.com/office/drawing/2014/main" id="{971098FA-35C0-4CA4-B15B-7E09CDB7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70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494</xdr:col>
      <xdr:colOff>0</xdr:colOff>
      <xdr:row>89</xdr:row>
      <xdr:rowOff>0</xdr:rowOff>
    </xdr:from>
    <xdr:ext cx="152400" cy="152400"/>
    <xdr:pic>
      <xdr:nvPicPr>
        <xdr:cNvPr id="503" name="Image 502">
          <a:extLst>
            <a:ext uri="{FF2B5EF4-FFF2-40B4-BE49-F238E27FC236}">
              <a16:creationId xmlns:a16="http://schemas.microsoft.com/office/drawing/2014/main" id="{8CD2CE64-C287-42FA-BF8E-62214BC4C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48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495</xdr:col>
      <xdr:colOff>0</xdr:colOff>
      <xdr:row>89</xdr:row>
      <xdr:rowOff>0</xdr:rowOff>
    </xdr:from>
    <xdr:ext cx="152400" cy="152400"/>
    <xdr:pic>
      <xdr:nvPicPr>
        <xdr:cNvPr id="504" name="Image 503">
          <a:extLst>
            <a:ext uri="{FF2B5EF4-FFF2-40B4-BE49-F238E27FC236}">
              <a16:creationId xmlns:a16="http://schemas.microsoft.com/office/drawing/2014/main" id="{623FE43F-5D17-427C-834A-E05C9C2FF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27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496</xdr:col>
      <xdr:colOff>0</xdr:colOff>
      <xdr:row>89</xdr:row>
      <xdr:rowOff>0</xdr:rowOff>
    </xdr:from>
    <xdr:ext cx="152400" cy="152400"/>
    <xdr:pic>
      <xdr:nvPicPr>
        <xdr:cNvPr id="505" name="Image 504">
          <a:extLst>
            <a:ext uri="{FF2B5EF4-FFF2-40B4-BE49-F238E27FC236}">
              <a16:creationId xmlns:a16="http://schemas.microsoft.com/office/drawing/2014/main" id="{44186EF2-E22A-4F67-AC71-64277A950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05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497</xdr:col>
      <xdr:colOff>0</xdr:colOff>
      <xdr:row>89</xdr:row>
      <xdr:rowOff>0</xdr:rowOff>
    </xdr:from>
    <xdr:ext cx="152400" cy="152400"/>
    <xdr:pic>
      <xdr:nvPicPr>
        <xdr:cNvPr id="506" name="Image 505">
          <a:extLst>
            <a:ext uri="{FF2B5EF4-FFF2-40B4-BE49-F238E27FC236}">
              <a16:creationId xmlns:a16="http://schemas.microsoft.com/office/drawing/2014/main" id="{EEB657A5-D4BF-43FD-AC0E-564D865D9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3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498</xdr:col>
      <xdr:colOff>0</xdr:colOff>
      <xdr:row>89</xdr:row>
      <xdr:rowOff>0</xdr:rowOff>
    </xdr:from>
    <xdr:ext cx="152400" cy="152400"/>
    <xdr:pic>
      <xdr:nvPicPr>
        <xdr:cNvPr id="507" name="Image 506">
          <a:extLst>
            <a:ext uri="{FF2B5EF4-FFF2-40B4-BE49-F238E27FC236}">
              <a16:creationId xmlns:a16="http://schemas.microsoft.com/office/drawing/2014/main" id="{80E8FF9A-442D-4E97-B958-23981CA34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62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499</xdr:col>
      <xdr:colOff>0</xdr:colOff>
      <xdr:row>89</xdr:row>
      <xdr:rowOff>0</xdr:rowOff>
    </xdr:from>
    <xdr:ext cx="152400" cy="152400"/>
    <xdr:pic>
      <xdr:nvPicPr>
        <xdr:cNvPr id="508" name="Image 507">
          <a:extLst>
            <a:ext uri="{FF2B5EF4-FFF2-40B4-BE49-F238E27FC236}">
              <a16:creationId xmlns:a16="http://schemas.microsoft.com/office/drawing/2014/main" id="{BF4DC53A-351F-4EE2-A370-8DA3596AC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40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500</xdr:col>
      <xdr:colOff>0</xdr:colOff>
      <xdr:row>89</xdr:row>
      <xdr:rowOff>0</xdr:rowOff>
    </xdr:from>
    <xdr:ext cx="152400" cy="152400"/>
    <xdr:pic>
      <xdr:nvPicPr>
        <xdr:cNvPr id="509" name="Image 508">
          <a:extLst>
            <a:ext uri="{FF2B5EF4-FFF2-40B4-BE49-F238E27FC236}">
              <a16:creationId xmlns:a16="http://schemas.microsoft.com/office/drawing/2014/main" id="{FEAB7FD2-1D44-4EF7-B186-B1C89A35A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19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501</xdr:col>
      <xdr:colOff>0</xdr:colOff>
      <xdr:row>89</xdr:row>
      <xdr:rowOff>0</xdr:rowOff>
    </xdr:from>
    <xdr:ext cx="152400" cy="152400"/>
    <xdr:pic>
      <xdr:nvPicPr>
        <xdr:cNvPr id="510" name="Image 509">
          <a:extLst>
            <a:ext uri="{FF2B5EF4-FFF2-40B4-BE49-F238E27FC236}">
              <a16:creationId xmlns:a16="http://schemas.microsoft.com/office/drawing/2014/main" id="{FBF98ABD-D17C-4953-9355-5C70BF33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97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502</xdr:col>
      <xdr:colOff>0</xdr:colOff>
      <xdr:row>89</xdr:row>
      <xdr:rowOff>0</xdr:rowOff>
    </xdr:from>
    <xdr:ext cx="152400" cy="152400"/>
    <xdr:pic>
      <xdr:nvPicPr>
        <xdr:cNvPr id="511" name="Image 510">
          <a:extLst>
            <a:ext uri="{FF2B5EF4-FFF2-40B4-BE49-F238E27FC236}">
              <a16:creationId xmlns:a16="http://schemas.microsoft.com/office/drawing/2014/main" id="{FC431CF6-5A9F-4F83-85B1-13B299523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76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503</xdr:col>
      <xdr:colOff>0</xdr:colOff>
      <xdr:row>89</xdr:row>
      <xdr:rowOff>0</xdr:rowOff>
    </xdr:from>
    <xdr:ext cx="152400" cy="152400"/>
    <xdr:pic>
      <xdr:nvPicPr>
        <xdr:cNvPr id="512" name="Image 511">
          <a:extLst>
            <a:ext uri="{FF2B5EF4-FFF2-40B4-BE49-F238E27FC236}">
              <a16:creationId xmlns:a16="http://schemas.microsoft.com/office/drawing/2014/main" id="{E7A36695-4775-45CF-981E-985E4D877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54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504</xdr:col>
      <xdr:colOff>0</xdr:colOff>
      <xdr:row>89</xdr:row>
      <xdr:rowOff>0</xdr:rowOff>
    </xdr:from>
    <xdr:ext cx="152400" cy="152400"/>
    <xdr:pic>
      <xdr:nvPicPr>
        <xdr:cNvPr id="513" name="Image 512">
          <a:extLst>
            <a:ext uri="{FF2B5EF4-FFF2-40B4-BE49-F238E27FC236}">
              <a16:creationId xmlns:a16="http://schemas.microsoft.com/office/drawing/2014/main" id="{4334A9B3-420D-4A55-8AEB-B57CEAF3D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2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505</xdr:col>
      <xdr:colOff>0</xdr:colOff>
      <xdr:row>89</xdr:row>
      <xdr:rowOff>0</xdr:rowOff>
    </xdr:from>
    <xdr:ext cx="152400" cy="152400"/>
    <xdr:pic>
      <xdr:nvPicPr>
        <xdr:cNvPr id="514" name="Image 513">
          <a:extLst>
            <a:ext uri="{FF2B5EF4-FFF2-40B4-BE49-F238E27FC236}">
              <a16:creationId xmlns:a16="http://schemas.microsoft.com/office/drawing/2014/main" id="{3CBDC874-FC2B-4BCF-BF56-466A9E780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11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506</xdr:col>
      <xdr:colOff>0</xdr:colOff>
      <xdr:row>89</xdr:row>
      <xdr:rowOff>0</xdr:rowOff>
    </xdr:from>
    <xdr:ext cx="152400" cy="152400"/>
    <xdr:pic>
      <xdr:nvPicPr>
        <xdr:cNvPr id="515" name="Image 514">
          <a:extLst>
            <a:ext uri="{FF2B5EF4-FFF2-40B4-BE49-F238E27FC236}">
              <a16:creationId xmlns:a16="http://schemas.microsoft.com/office/drawing/2014/main" id="{77363541-6791-49EF-9A02-37BE471B0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89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507</xdr:col>
      <xdr:colOff>0</xdr:colOff>
      <xdr:row>89</xdr:row>
      <xdr:rowOff>0</xdr:rowOff>
    </xdr:from>
    <xdr:ext cx="152400" cy="152400"/>
    <xdr:pic>
      <xdr:nvPicPr>
        <xdr:cNvPr id="516" name="Image 515">
          <a:extLst>
            <a:ext uri="{FF2B5EF4-FFF2-40B4-BE49-F238E27FC236}">
              <a16:creationId xmlns:a16="http://schemas.microsoft.com/office/drawing/2014/main" id="{C7DCAD86-3FA5-4C40-86B0-774D37839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68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508</xdr:col>
      <xdr:colOff>0</xdr:colOff>
      <xdr:row>89</xdr:row>
      <xdr:rowOff>0</xdr:rowOff>
    </xdr:from>
    <xdr:ext cx="152400" cy="152400"/>
    <xdr:pic>
      <xdr:nvPicPr>
        <xdr:cNvPr id="517" name="Image 516">
          <a:extLst>
            <a:ext uri="{FF2B5EF4-FFF2-40B4-BE49-F238E27FC236}">
              <a16:creationId xmlns:a16="http://schemas.microsoft.com/office/drawing/2014/main" id="{A95F5FDC-A964-42F9-B7BF-A512FC50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6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509</xdr:col>
      <xdr:colOff>0</xdr:colOff>
      <xdr:row>89</xdr:row>
      <xdr:rowOff>0</xdr:rowOff>
    </xdr:from>
    <xdr:ext cx="152400" cy="152400"/>
    <xdr:pic>
      <xdr:nvPicPr>
        <xdr:cNvPr id="518" name="Image 517">
          <a:extLst>
            <a:ext uri="{FF2B5EF4-FFF2-40B4-BE49-F238E27FC236}">
              <a16:creationId xmlns:a16="http://schemas.microsoft.com/office/drawing/2014/main" id="{74D91F9B-F522-445B-B00B-1D0B430C1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25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510</xdr:col>
      <xdr:colOff>0</xdr:colOff>
      <xdr:row>89</xdr:row>
      <xdr:rowOff>0</xdr:rowOff>
    </xdr:from>
    <xdr:ext cx="152400" cy="152400"/>
    <xdr:pic>
      <xdr:nvPicPr>
        <xdr:cNvPr id="519" name="Image 518">
          <a:extLst>
            <a:ext uri="{FF2B5EF4-FFF2-40B4-BE49-F238E27FC236}">
              <a16:creationId xmlns:a16="http://schemas.microsoft.com/office/drawing/2014/main" id="{2346B35C-3595-40C5-9043-5D76B7087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03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511</xdr:col>
      <xdr:colOff>0</xdr:colOff>
      <xdr:row>89</xdr:row>
      <xdr:rowOff>0</xdr:rowOff>
    </xdr:from>
    <xdr:ext cx="152400" cy="152400"/>
    <xdr:pic>
      <xdr:nvPicPr>
        <xdr:cNvPr id="520" name="Image 519">
          <a:extLst>
            <a:ext uri="{FF2B5EF4-FFF2-40B4-BE49-F238E27FC236}">
              <a16:creationId xmlns:a16="http://schemas.microsoft.com/office/drawing/2014/main" id="{AE68C031-9A70-4383-808D-40BCB2CA1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82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512</xdr:col>
      <xdr:colOff>0</xdr:colOff>
      <xdr:row>89</xdr:row>
      <xdr:rowOff>0</xdr:rowOff>
    </xdr:from>
    <xdr:ext cx="152400" cy="152400"/>
    <xdr:pic>
      <xdr:nvPicPr>
        <xdr:cNvPr id="521" name="Image 520">
          <a:extLst>
            <a:ext uri="{FF2B5EF4-FFF2-40B4-BE49-F238E27FC236}">
              <a16:creationId xmlns:a16="http://schemas.microsoft.com/office/drawing/2014/main" id="{1CCC321E-8B2D-40E1-9A9D-4514BE674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60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513</xdr:col>
      <xdr:colOff>0</xdr:colOff>
      <xdr:row>89</xdr:row>
      <xdr:rowOff>0</xdr:rowOff>
    </xdr:from>
    <xdr:ext cx="152400" cy="152400"/>
    <xdr:pic>
      <xdr:nvPicPr>
        <xdr:cNvPr id="522" name="Image 521">
          <a:extLst>
            <a:ext uri="{FF2B5EF4-FFF2-40B4-BE49-F238E27FC236}">
              <a16:creationId xmlns:a16="http://schemas.microsoft.com/office/drawing/2014/main" id="{F21108F7-F1CF-40D4-9609-18ED76F0F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8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514</xdr:col>
      <xdr:colOff>0</xdr:colOff>
      <xdr:row>89</xdr:row>
      <xdr:rowOff>0</xdr:rowOff>
    </xdr:from>
    <xdr:ext cx="152400" cy="152400"/>
    <xdr:pic>
      <xdr:nvPicPr>
        <xdr:cNvPr id="523" name="Image 522">
          <a:extLst>
            <a:ext uri="{FF2B5EF4-FFF2-40B4-BE49-F238E27FC236}">
              <a16:creationId xmlns:a16="http://schemas.microsoft.com/office/drawing/2014/main" id="{8DBF9C66-2F63-49BD-AC24-BA63E99A8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7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515</xdr:col>
      <xdr:colOff>0</xdr:colOff>
      <xdr:row>89</xdr:row>
      <xdr:rowOff>0</xdr:rowOff>
    </xdr:from>
    <xdr:ext cx="152400" cy="152400"/>
    <xdr:pic>
      <xdr:nvPicPr>
        <xdr:cNvPr id="524" name="Image 523">
          <a:extLst>
            <a:ext uri="{FF2B5EF4-FFF2-40B4-BE49-F238E27FC236}">
              <a16:creationId xmlns:a16="http://schemas.microsoft.com/office/drawing/2014/main" id="{F820610D-4149-47A1-A009-4EC443E6D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95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516</xdr:col>
      <xdr:colOff>0</xdr:colOff>
      <xdr:row>89</xdr:row>
      <xdr:rowOff>0</xdr:rowOff>
    </xdr:from>
    <xdr:ext cx="152400" cy="152400"/>
    <xdr:pic>
      <xdr:nvPicPr>
        <xdr:cNvPr id="525" name="Image 524">
          <a:extLst>
            <a:ext uri="{FF2B5EF4-FFF2-40B4-BE49-F238E27FC236}">
              <a16:creationId xmlns:a16="http://schemas.microsoft.com/office/drawing/2014/main" id="{7D2F2F3F-3062-4688-943A-806B2A564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4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517</xdr:col>
      <xdr:colOff>0</xdr:colOff>
      <xdr:row>89</xdr:row>
      <xdr:rowOff>0</xdr:rowOff>
    </xdr:from>
    <xdr:ext cx="152400" cy="152400"/>
    <xdr:pic>
      <xdr:nvPicPr>
        <xdr:cNvPr id="526" name="Image 525">
          <a:extLst>
            <a:ext uri="{FF2B5EF4-FFF2-40B4-BE49-F238E27FC236}">
              <a16:creationId xmlns:a16="http://schemas.microsoft.com/office/drawing/2014/main" id="{6B0AD205-FF71-4B8B-BC1B-580DCAE0F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52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518</xdr:col>
      <xdr:colOff>0</xdr:colOff>
      <xdr:row>89</xdr:row>
      <xdr:rowOff>0</xdr:rowOff>
    </xdr:from>
    <xdr:ext cx="152400" cy="152400"/>
    <xdr:pic>
      <xdr:nvPicPr>
        <xdr:cNvPr id="527" name="Image 526">
          <a:extLst>
            <a:ext uri="{FF2B5EF4-FFF2-40B4-BE49-F238E27FC236}">
              <a16:creationId xmlns:a16="http://schemas.microsoft.com/office/drawing/2014/main" id="{C022534D-A03A-443E-B7C3-C7305BE77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31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519</xdr:col>
      <xdr:colOff>0</xdr:colOff>
      <xdr:row>89</xdr:row>
      <xdr:rowOff>0</xdr:rowOff>
    </xdr:from>
    <xdr:ext cx="152400" cy="152400"/>
    <xdr:pic>
      <xdr:nvPicPr>
        <xdr:cNvPr id="528" name="Image 527">
          <a:extLst>
            <a:ext uri="{FF2B5EF4-FFF2-40B4-BE49-F238E27FC236}">
              <a16:creationId xmlns:a16="http://schemas.microsoft.com/office/drawing/2014/main" id="{C97D73C7-0081-4778-A65E-649BC9803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9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520</xdr:col>
      <xdr:colOff>0</xdr:colOff>
      <xdr:row>89</xdr:row>
      <xdr:rowOff>0</xdr:rowOff>
    </xdr:from>
    <xdr:ext cx="152400" cy="152400"/>
    <xdr:pic>
      <xdr:nvPicPr>
        <xdr:cNvPr id="529" name="Image 528">
          <a:extLst>
            <a:ext uri="{FF2B5EF4-FFF2-40B4-BE49-F238E27FC236}">
              <a16:creationId xmlns:a16="http://schemas.microsoft.com/office/drawing/2014/main" id="{FAFE80B6-B56F-4E2B-86CC-A6EDF056D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88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521</xdr:col>
      <xdr:colOff>0</xdr:colOff>
      <xdr:row>89</xdr:row>
      <xdr:rowOff>0</xdr:rowOff>
    </xdr:from>
    <xdr:ext cx="152400" cy="152400"/>
    <xdr:pic>
      <xdr:nvPicPr>
        <xdr:cNvPr id="530" name="Image 529">
          <a:extLst>
            <a:ext uri="{FF2B5EF4-FFF2-40B4-BE49-F238E27FC236}">
              <a16:creationId xmlns:a16="http://schemas.microsoft.com/office/drawing/2014/main" id="{E6AD1469-7ADB-4446-8643-6EDF32BC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6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522</xdr:col>
      <xdr:colOff>0</xdr:colOff>
      <xdr:row>89</xdr:row>
      <xdr:rowOff>0</xdr:rowOff>
    </xdr:from>
    <xdr:ext cx="152400" cy="152400"/>
    <xdr:pic>
      <xdr:nvPicPr>
        <xdr:cNvPr id="531" name="Image 530">
          <a:extLst>
            <a:ext uri="{FF2B5EF4-FFF2-40B4-BE49-F238E27FC236}">
              <a16:creationId xmlns:a16="http://schemas.microsoft.com/office/drawing/2014/main" id="{ADD0ABA9-8675-45E2-8F57-537B0CA44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4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523</xdr:col>
      <xdr:colOff>0</xdr:colOff>
      <xdr:row>89</xdr:row>
      <xdr:rowOff>0</xdr:rowOff>
    </xdr:from>
    <xdr:ext cx="152400" cy="152400"/>
    <xdr:pic>
      <xdr:nvPicPr>
        <xdr:cNvPr id="532" name="Image 531">
          <a:extLst>
            <a:ext uri="{FF2B5EF4-FFF2-40B4-BE49-F238E27FC236}">
              <a16:creationId xmlns:a16="http://schemas.microsoft.com/office/drawing/2014/main" id="{53D66668-4367-43F9-BA7F-C7A5D88F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23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524</xdr:col>
      <xdr:colOff>0</xdr:colOff>
      <xdr:row>89</xdr:row>
      <xdr:rowOff>0</xdr:rowOff>
    </xdr:from>
    <xdr:ext cx="152400" cy="152400"/>
    <xdr:pic>
      <xdr:nvPicPr>
        <xdr:cNvPr id="533" name="Image 532">
          <a:extLst>
            <a:ext uri="{FF2B5EF4-FFF2-40B4-BE49-F238E27FC236}">
              <a16:creationId xmlns:a16="http://schemas.microsoft.com/office/drawing/2014/main" id="{5612AAA2-D1D9-419C-B3AF-996B6CEC6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1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525</xdr:col>
      <xdr:colOff>0</xdr:colOff>
      <xdr:row>89</xdr:row>
      <xdr:rowOff>0</xdr:rowOff>
    </xdr:from>
    <xdr:ext cx="152400" cy="152400"/>
    <xdr:pic>
      <xdr:nvPicPr>
        <xdr:cNvPr id="534" name="Image 533">
          <a:extLst>
            <a:ext uri="{FF2B5EF4-FFF2-40B4-BE49-F238E27FC236}">
              <a16:creationId xmlns:a16="http://schemas.microsoft.com/office/drawing/2014/main" id="{FAEC3671-CEED-4DE5-83F7-C63F7F09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80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526</xdr:col>
      <xdr:colOff>0</xdr:colOff>
      <xdr:row>89</xdr:row>
      <xdr:rowOff>0</xdr:rowOff>
    </xdr:from>
    <xdr:ext cx="152400" cy="152400"/>
    <xdr:pic>
      <xdr:nvPicPr>
        <xdr:cNvPr id="535" name="Image 534">
          <a:extLst>
            <a:ext uri="{FF2B5EF4-FFF2-40B4-BE49-F238E27FC236}">
              <a16:creationId xmlns:a16="http://schemas.microsoft.com/office/drawing/2014/main" id="{0B607A10-6EE6-4BAB-9001-E08065F05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8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527</xdr:col>
      <xdr:colOff>0</xdr:colOff>
      <xdr:row>89</xdr:row>
      <xdr:rowOff>0</xdr:rowOff>
    </xdr:from>
    <xdr:ext cx="152400" cy="152400"/>
    <xdr:pic>
      <xdr:nvPicPr>
        <xdr:cNvPr id="536" name="Image 535">
          <a:extLst>
            <a:ext uri="{FF2B5EF4-FFF2-40B4-BE49-F238E27FC236}">
              <a16:creationId xmlns:a16="http://schemas.microsoft.com/office/drawing/2014/main" id="{79F0BEB4-033C-4C15-8696-2B0C68071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37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528</xdr:col>
      <xdr:colOff>0</xdr:colOff>
      <xdr:row>89</xdr:row>
      <xdr:rowOff>0</xdr:rowOff>
    </xdr:from>
    <xdr:ext cx="152400" cy="152400"/>
    <xdr:pic>
      <xdr:nvPicPr>
        <xdr:cNvPr id="537" name="Image 536">
          <a:extLst>
            <a:ext uri="{FF2B5EF4-FFF2-40B4-BE49-F238E27FC236}">
              <a16:creationId xmlns:a16="http://schemas.microsoft.com/office/drawing/2014/main" id="{1CD7C7BF-515C-4681-B727-A9CC922ED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15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529</xdr:col>
      <xdr:colOff>0</xdr:colOff>
      <xdr:row>89</xdr:row>
      <xdr:rowOff>0</xdr:rowOff>
    </xdr:from>
    <xdr:ext cx="152400" cy="152400"/>
    <xdr:pic>
      <xdr:nvPicPr>
        <xdr:cNvPr id="538" name="Image 537">
          <a:extLst>
            <a:ext uri="{FF2B5EF4-FFF2-40B4-BE49-F238E27FC236}">
              <a16:creationId xmlns:a16="http://schemas.microsoft.com/office/drawing/2014/main" id="{42E184E2-6BDE-421F-A3AB-610974EE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4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530</xdr:col>
      <xdr:colOff>0</xdr:colOff>
      <xdr:row>89</xdr:row>
      <xdr:rowOff>0</xdr:rowOff>
    </xdr:from>
    <xdr:ext cx="152400" cy="152400"/>
    <xdr:pic>
      <xdr:nvPicPr>
        <xdr:cNvPr id="539" name="Image 538">
          <a:extLst>
            <a:ext uri="{FF2B5EF4-FFF2-40B4-BE49-F238E27FC236}">
              <a16:creationId xmlns:a16="http://schemas.microsoft.com/office/drawing/2014/main" id="{CAB0D34A-9F76-4383-81EE-5EF4B5FAA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72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531</xdr:col>
      <xdr:colOff>0</xdr:colOff>
      <xdr:row>89</xdr:row>
      <xdr:rowOff>0</xdr:rowOff>
    </xdr:from>
    <xdr:ext cx="152400" cy="152400"/>
    <xdr:pic>
      <xdr:nvPicPr>
        <xdr:cNvPr id="540" name="Image 539">
          <a:extLst>
            <a:ext uri="{FF2B5EF4-FFF2-40B4-BE49-F238E27FC236}">
              <a16:creationId xmlns:a16="http://schemas.microsoft.com/office/drawing/2014/main" id="{1A6990E1-BC8D-4F28-89B3-2C67F7E95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0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532</xdr:col>
      <xdr:colOff>0</xdr:colOff>
      <xdr:row>89</xdr:row>
      <xdr:rowOff>0</xdr:rowOff>
    </xdr:from>
    <xdr:ext cx="152400" cy="152400"/>
    <xdr:pic>
      <xdr:nvPicPr>
        <xdr:cNvPr id="541" name="Image 540">
          <a:extLst>
            <a:ext uri="{FF2B5EF4-FFF2-40B4-BE49-F238E27FC236}">
              <a16:creationId xmlns:a16="http://schemas.microsoft.com/office/drawing/2014/main" id="{5D2C4D13-80E5-4ADD-820D-3CC87732A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29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533</xdr:col>
      <xdr:colOff>0</xdr:colOff>
      <xdr:row>89</xdr:row>
      <xdr:rowOff>0</xdr:rowOff>
    </xdr:from>
    <xdr:ext cx="152400" cy="152400"/>
    <xdr:pic>
      <xdr:nvPicPr>
        <xdr:cNvPr id="542" name="Image 541">
          <a:extLst>
            <a:ext uri="{FF2B5EF4-FFF2-40B4-BE49-F238E27FC236}">
              <a16:creationId xmlns:a16="http://schemas.microsoft.com/office/drawing/2014/main" id="{4B4137E6-629E-4F0E-A81B-EACEAB86A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07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534</xdr:col>
      <xdr:colOff>0</xdr:colOff>
      <xdr:row>89</xdr:row>
      <xdr:rowOff>0</xdr:rowOff>
    </xdr:from>
    <xdr:ext cx="152400" cy="152400"/>
    <xdr:pic>
      <xdr:nvPicPr>
        <xdr:cNvPr id="543" name="Image 542">
          <a:extLst>
            <a:ext uri="{FF2B5EF4-FFF2-40B4-BE49-F238E27FC236}">
              <a16:creationId xmlns:a16="http://schemas.microsoft.com/office/drawing/2014/main" id="{10B4E77C-1931-49EC-8555-8ECC5B45F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86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535</xdr:col>
      <xdr:colOff>0</xdr:colOff>
      <xdr:row>89</xdr:row>
      <xdr:rowOff>0</xdr:rowOff>
    </xdr:from>
    <xdr:ext cx="152400" cy="152400"/>
    <xdr:pic>
      <xdr:nvPicPr>
        <xdr:cNvPr id="544" name="Image 543">
          <a:extLst>
            <a:ext uri="{FF2B5EF4-FFF2-40B4-BE49-F238E27FC236}">
              <a16:creationId xmlns:a16="http://schemas.microsoft.com/office/drawing/2014/main" id="{25EDE8B8-B997-4F6B-B6E6-6572C025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64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536</xdr:col>
      <xdr:colOff>0</xdr:colOff>
      <xdr:row>89</xdr:row>
      <xdr:rowOff>0</xdr:rowOff>
    </xdr:from>
    <xdr:ext cx="152400" cy="152400"/>
    <xdr:pic>
      <xdr:nvPicPr>
        <xdr:cNvPr id="545" name="Image 544">
          <a:extLst>
            <a:ext uri="{FF2B5EF4-FFF2-40B4-BE49-F238E27FC236}">
              <a16:creationId xmlns:a16="http://schemas.microsoft.com/office/drawing/2014/main" id="{A9A4AAFB-72FF-4E75-8EDB-666C6813F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43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537</xdr:col>
      <xdr:colOff>0</xdr:colOff>
      <xdr:row>89</xdr:row>
      <xdr:rowOff>0</xdr:rowOff>
    </xdr:from>
    <xdr:ext cx="152400" cy="152400"/>
    <xdr:pic>
      <xdr:nvPicPr>
        <xdr:cNvPr id="546" name="Image 545">
          <a:extLst>
            <a:ext uri="{FF2B5EF4-FFF2-40B4-BE49-F238E27FC236}">
              <a16:creationId xmlns:a16="http://schemas.microsoft.com/office/drawing/2014/main" id="{A3A5ABD9-B549-4F1B-8692-9C192CBE2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1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538</xdr:col>
      <xdr:colOff>0</xdr:colOff>
      <xdr:row>89</xdr:row>
      <xdr:rowOff>0</xdr:rowOff>
    </xdr:from>
    <xdr:ext cx="152400" cy="152400"/>
    <xdr:pic>
      <xdr:nvPicPr>
        <xdr:cNvPr id="547" name="Image 546">
          <a:extLst>
            <a:ext uri="{FF2B5EF4-FFF2-40B4-BE49-F238E27FC236}">
              <a16:creationId xmlns:a16="http://schemas.microsoft.com/office/drawing/2014/main" id="{99B08048-B9C3-4686-BA56-143587D7C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99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539</xdr:col>
      <xdr:colOff>0</xdr:colOff>
      <xdr:row>89</xdr:row>
      <xdr:rowOff>0</xdr:rowOff>
    </xdr:from>
    <xdr:ext cx="152400" cy="152400"/>
    <xdr:pic>
      <xdr:nvPicPr>
        <xdr:cNvPr id="548" name="Image 547">
          <a:extLst>
            <a:ext uri="{FF2B5EF4-FFF2-40B4-BE49-F238E27FC236}">
              <a16:creationId xmlns:a16="http://schemas.microsoft.com/office/drawing/2014/main" id="{2131EE14-4C3E-4E25-949A-ED4F00331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8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540</xdr:col>
      <xdr:colOff>0</xdr:colOff>
      <xdr:row>89</xdr:row>
      <xdr:rowOff>0</xdr:rowOff>
    </xdr:from>
    <xdr:ext cx="152400" cy="152400"/>
    <xdr:pic>
      <xdr:nvPicPr>
        <xdr:cNvPr id="549" name="Image 548">
          <a:extLst>
            <a:ext uri="{FF2B5EF4-FFF2-40B4-BE49-F238E27FC236}">
              <a16:creationId xmlns:a16="http://schemas.microsoft.com/office/drawing/2014/main" id="{E10F2EC0-E81C-45E5-B19F-F5C322B4D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6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541</xdr:col>
      <xdr:colOff>0</xdr:colOff>
      <xdr:row>89</xdr:row>
      <xdr:rowOff>0</xdr:rowOff>
    </xdr:from>
    <xdr:ext cx="152400" cy="152400"/>
    <xdr:pic>
      <xdr:nvPicPr>
        <xdr:cNvPr id="550" name="Image 549">
          <a:extLst>
            <a:ext uri="{FF2B5EF4-FFF2-40B4-BE49-F238E27FC236}">
              <a16:creationId xmlns:a16="http://schemas.microsoft.com/office/drawing/2014/main" id="{B684ECEF-6775-4714-B043-6C3FCDBD1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5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542</xdr:col>
      <xdr:colOff>0</xdr:colOff>
      <xdr:row>89</xdr:row>
      <xdr:rowOff>0</xdr:rowOff>
    </xdr:from>
    <xdr:ext cx="152400" cy="152400"/>
    <xdr:pic>
      <xdr:nvPicPr>
        <xdr:cNvPr id="551" name="Image 550">
          <a:extLst>
            <a:ext uri="{FF2B5EF4-FFF2-40B4-BE49-F238E27FC236}">
              <a16:creationId xmlns:a16="http://schemas.microsoft.com/office/drawing/2014/main" id="{0CCC853D-7711-4124-A9D0-4C2883744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3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543</xdr:col>
      <xdr:colOff>0</xdr:colOff>
      <xdr:row>89</xdr:row>
      <xdr:rowOff>0</xdr:rowOff>
    </xdr:from>
    <xdr:ext cx="152400" cy="152400"/>
    <xdr:pic>
      <xdr:nvPicPr>
        <xdr:cNvPr id="552" name="Image 551">
          <a:extLst>
            <a:ext uri="{FF2B5EF4-FFF2-40B4-BE49-F238E27FC236}">
              <a16:creationId xmlns:a16="http://schemas.microsoft.com/office/drawing/2014/main" id="{B44BE70E-898C-406B-9EC7-C6A5BAF33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92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544</xdr:col>
      <xdr:colOff>0</xdr:colOff>
      <xdr:row>89</xdr:row>
      <xdr:rowOff>0</xdr:rowOff>
    </xdr:from>
    <xdr:ext cx="152400" cy="152400"/>
    <xdr:pic>
      <xdr:nvPicPr>
        <xdr:cNvPr id="553" name="Image 552">
          <a:extLst>
            <a:ext uri="{FF2B5EF4-FFF2-40B4-BE49-F238E27FC236}">
              <a16:creationId xmlns:a16="http://schemas.microsoft.com/office/drawing/2014/main" id="{79679B6E-35DF-4C4E-839D-C37A96050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70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545</xdr:col>
      <xdr:colOff>0</xdr:colOff>
      <xdr:row>89</xdr:row>
      <xdr:rowOff>0</xdr:rowOff>
    </xdr:from>
    <xdr:ext cx="152400" cy="152400"/>
    <xdr:pic>
      <xdr:nvPicPr>
        <xdr:cNvPr id="554" name="Image 553">
          <a:extLst>
            <a:ext uri="{FF2B5EF4-FFF2-40B4-BE49-F238E27FC236}">
              <a16:creationId xmlns:a16="http://schemas.microsoft.com/office/drawing/2014/main" id="{DE00A23A-FE9C-4508-AD26-77A6DB9A0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49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546</xdr:col>
      <xdr:colOff>0</xdr:colOff>
      <xdr:row>89</xdr:row>
      <xdr:rowOff>0</xdr:rowOff>
    </xdr:from>
    <xdr:ext cx="152400" cy="152400"/>
    <xdr:pic>
      <xdr:nvPicPr>
        <xdr:cNvPr id="555" name="Image 554">
          <a:extLst>
            <a:ext uri="{FF2B5EF4-FFF2-40B4-BE49-F238E27FC236}">
              <a16:creationId xmlns:a16="http://schemas.microsoft.com/office/drawing/2014/main" id="{66D0444A-A613-46E2-8F7D-6ADA6D91B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547</xdr:col>
      <xdr:colOff>0</xdr:colOff>
      <xdr:row>89</xdr:row>
      <xdr:rowOff>0</xdr:rowOff>
    </xdr:from>
    <xdr:ext cx="152400" cy="152400"/>
    <xdr:pic>
      <xdr:nvPicPr>
        <xdr:cNvPr id="556" name="Image 555">
          <a:extLst>
            <a:ext uri="{FF2B5EF4-FFF2-40B4-BE49-F238E27FC236}">
              <a16:creationId xmlns:a16="http://schemas.microsoft.com/office/drawing/2014/main" id="{378B6B87-57E5-40F0-B386-4FCD0CE93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05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548</xdr:col>
      <xdr:colOff>0</xdr:colOff>
      <xdr:row>89</xdr:row>
      <xdr:rowOff>0</xdr:rowOff>
    </xdr:from>
    <xdr:ext cx="152400" cy="152400"/>
    <xdr:pic>
      <xdr:nvPicPr>
        <xdr:cNvPr id="557" name="Image 556">
          <a:extLst>
            <a:ext uri="{FF2B5EF4-FFF2-40B4-BE49-F238E27FC236}">
              <a16:creationId xmlns:a16="http://schemas.microsoft.com/office/drawing/2014/main" id="{ACB17BF5-C7C8-40F7-9C52-7FFF69C42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4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549</xdr:col>
      <xdr:colOff>0</xdr:colOff>
      <xdr:row>89</xdr:row>
      <xdr:rowOff>0</xdr:rowOff>
    </xdr:from>
    <xdr:ext cx="152400" cy="152400"/>
    <xdr:pic>
      <xdr:nvPicPr>
        <xdr:cNvPr id="558" name="Image 557">
          <a:extLst>
            <a:ext uri="{FF2B5EF4-FFF2-40B4-BE49-F238E27FC236}">
              <a16:creationId xmlns:a16="http://schemas.microsoft.com/office/drawing/2014/main" id="{A6CD6D10-EDD3-4473-99C6-C7895C656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62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550</xdr:col>
      <xdr:colOff>0</xdr:colOff>
      <xdr:row>89</xdr:row>
      <xdr:rowOff>0</xdr:rowOff>
    </xdr:from>
    <xdr:ext cx="152400" cy="152400"/>
    <xdr:pic>
      <xdr:nvPicPr>
        <xdr:cNvPr id="559" name="Image 558">
          <a:extLst>
            <a:ext uri="{FF2B5EF4-FFF2-40B4-BE49-F238E27FC236}">
              <a16:creationId xmlns:a16="http://schemas.microsoft.com/office/drawing/2014/main" id="{F39D4C6A-880D-4278-AC14-6C5FB262D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1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551</xdr:col>
      <xdr:colOff>0</xdr:colOff>
      <xdr:row>89</xdr:row>
      <xdr:rowOff>0</xdr:rowOff>
    </xdr:from>
    <xdr:ext cx="152400" cy="152400"/>
    <xdr:pic>
      <xdr:nvPicPr>
        <xdr:cNvPr id="560" name="Image 559">
          <a:extLst>
            <a:ext uri="{FF2B5EF4-FFF2-40B4-BE49-F238E27FC236}">
              <a16:creationId xmlns:a16="http://schemas.microsoft.com/office/drawing/2014/main" id="{B71043D5-5A09-42A4-9A61-EE825165A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19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552</xdr:col>
      <xdr:colOff>0</xdr:colOff>
      <xdr:row>89</xdr:row>
      <xdr:rowOff>0</xdr:rowOff>
    </xdr:from>
    <xdr:ext cx="152400" cy="152400"/>
    <xdr:pic>
      <xdr:nvPicPr>
        <xdr:cNvPr id="561" name="Image 560">
          <a:extLst>
            <a:ext uri="{FF2B5EF4-FFF2-40B4-BE49-F238E27FC236}">
              <a16:creationId xmlns:a16="http://schemas.microsoft.com/office/drawing/2014/main" id="{C579403C-EE28-435F-AEFC-831350DD5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98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553</xdr:col>
      <xdr:colOff>0</xdr:colOff>
      <xdr:row>89</xdr:row>
      <xdr:rowOff>0</xdr:rowOff>
    </xdr:from>
    <xdr:ext cx="152400" cy="152400"/>
    <xdr:pic>
      <xdr:nvPicPr>
        <xdr:cNvPr id="562" name="Image 561">
          <a:extLst>
            <a:ext uri="{FF2B5EF4-FFF2-40B4-BE49-F238E27FC236}">
              <a16:creationId xmlns:a16="http://schemas.microsoft.com/office/drawing/2014/main" id="{1A64E467-6F87-4AFB-B148-E857F6BF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6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554</xdr:col>
      <xdr:colOff>0</xdr:colOff>
      <xdr:row>89</xdr:row>
      <xdr:rowOff>0</xdr:rowOff>
    </xdr:from>
    <xdr:ext cx="152400" cy="152400"/>
    <xdr:pic>
      <xdr:nvPicPr>
        <xdr:cNvPr id="563" name="Image 562">
          <a:extLst>
            <a:ext uri="{FF2B5EF4-FFF2-40B4-BE49-F238E27FC236}">
              <a16:creationId xmlns:a16="http://schemas.microsoft.com/office/drawing/2014/main" id="{64D2F527-4C81-4CAC-90BF-132A62281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5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555</xdr:col>
      <xdr:colOff>0</xdr:colOff>
      <xdr:row>89</xdr:row>
      <xdr:rowOff>0</xdr:rowOff>
    </xdr:from>
    <xdr:ext cx="152400" cy="152400"/>
    <xdr:pic>
      <xdr:nvPicPr>
        <xdr:cNvPr id="564" name="Image 563">
          <a:extLst>
            <a:ext uri="{FF2B5EF4-FFF2-40B4-BE49-F238E27FC236}">
              <a16:creationId xmlns:a16="http://schemas.microsoft.com/office/drawing/2014/main" id="{20E85AB3-61EF-416C-B4E7-5AC4B48BB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33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556</xdr:col>
      <xdr:colOff>0</xdr:colOff>
      <xdr:row>89</xdr:row>
      <xdr:rowOff>0</xdr:rowOff>
    </xdr:from>
    <xdr:ext cx="152400" cy="152400"/>
    <xdr:pic>
      <xdr:nvPicPr>
        <xdr:cNvPr id="565" name="Image 564">
          <a:extLst>
            <a:ext uri="{FF2B5EF4-FFF2-40B4-BE49-F238E27FC236}">
              <a16:creationId xmlns:a16="http://schemas.microsoft.com/office/drawing/2014/main" id="{D7DBEBBD-629B-449C-8A5A-1CF3B581D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11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557</xdr:col>
      <xdr:colOff>0</xdr:colOff>
      <xdr:row>89</xdr:row>
      <xdr:rowOff>0</xdr:rowOff>
    </xdr:from>
    <xdr:ext cx="152400" cy="152400"/>
    <xdr:pic>
      <xdr:nvPicPr>
        <xdr:cNvPr id="566" name="Image 565">
          <a:extLst>
            <a:ext uri="{FF2B5EF4-FFF2-40B4-BE49-F238E27FC236}">
              <a16:creationId xmlns:a16="http://schemas.microsoft.com/office/drawing/2014/main" id="{934A5463-04A4-49B2-B46C-67924C60D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90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558</xdr:col>
      <xdr:colOff>0</xdr:colOff>
      <xdr:row>89</xdr:row>
      <xdr:rowOff>0</xdr:rowOff>
    </xdr:from>
    <xdr:ext cx="152400" cy="152400"/>
    <xdr:pic>
      <xdr:nvPicPr>
        <xdr:cNvPr id="567" name="Image 566">
          <a:extLst>
            <a:ext uri="{FF2B5EF4-FFF2-40B4-BE49-F238E27FC236}">
              <a16:creationId xmlns:a16="http://schemas.microsoft.com/office/drawing/2014/main" id="{3934FEA5-286F-43D1-B2E7-8EC873E54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68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559</xdr:col>
      <xdr:colOff>0</xdr:colOff>
      <xdr:row>89</xdr:row>
      <xdr:rowOff>0</xdr:rowOff>
    </xdr:from>
    <xdr:ext cx="152400" cy="152400"/>
    <xdr:pic>
      <xdr:nvPicPr>
        <xdr:cNvPr id="568" name="Image 567">
          <a:extLst>
            <a:ext uri="{FF2B5EF4-FFF2-40B4-BE49-F238E27FC236}">
              <a16:creationId xmlns:a16="http://schemas.microsoft.com/office/drawing/2014/main" id="{69837C55-9407-42C0-905F-99F1E308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7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560</xdr:col>
      <xdr:colOff>0</xdr:colOff>
      <xdr:row>89</xdr:row>
      <xdr:rowOff>0</xdr:rowOff>
    </xdr:from>
    <xdr:ext cx="152400" cy="152400"/>
    <xdr:pic>
      <xdr:nvPicPr>
        <xdr:cNvPr id="569" name="Image 568">
          <a:extLst>
            <a:ext uri="{FF2B5EF4-FFF2-40B4-BE49-F238E27FC236}">
              <a16:creationId xmlns:a16="http://schemas.microsoft.com/office/drawing/2014/main" id="{5B47E9E0-E6FD-44BC-971B-70D86F8D4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25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561</xdr:col>
      <xdr:colOff>0</xdr:colOff>
      <xdr:row>89</xdr:row>
      <xdr:rowOff>0</xdr:rowOff>
    </xdr:from>
    <xdr:ext cx="152400" cy="152400"/>
    <xdr:pic>
      <xdr:nvPicPr>
        <xdr:cNvPr id="570" name="Image 569">
          <a:extLst>
            <a:ext uri="{FF2B5EF4-FFF2-40B4-BE49-F238E27FC236}">
              <a16:creationId xmlns:a16="http://schemas.microsoft.com/office/drawing/2014/main" id="{D77F46EF-A9CD-433B-8F41-D9BBB60DD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04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562</xdr:col>
      <xdr:colOff>0</xdr:colOff>
      <xdr:row>89</xdr:row>
      <xdr:rowOff>0</xdr:rowOff>
    </xdr:from>
    <xdr:ext cx="152400" cy="152400"/>
    <xdr:pic>
      <xdr:nvPicPr>
        <xdr:cNvPr id="571" name="Image 570">
          <a:extLst>
            <a:ext uri="{FF2B5EF4-FFF2-40B4-BE49-F238E27FC236}">
              <a16:creationId xmlns:a16="http://schemas.microsoft.com/office/drawing/2014/main" id="{31778A20-8D07-403A-A143-2A0793341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2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563</xdr:col>
      <xdr:colOff>0</xdr:colOff>
      <xdr:row>89</xdr:row>
      <xdr:rowOff>0</xdr:rowOff>
    </xdr:from>
    <xdr:ext cx="152400" cy="152400"/>
    <xdr:pic>
      <xdr:nvPicPr>
        <xdr:cNvPr id="572" name="Image 571">
          <a:extLst>
            <a:ext uri="{FF2B5EF4-FFF2-40B4-BE49-F238E27FC236}">
              <a16:creationId xmlns:a16="http://schemas.microsoft.com/office/drawing/2014/main" id="{758F2BD5-D4AB-4D34-AF3F-A0D12FA80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564</xdr:col>
      <xdr:colOff>0</xdr:colOff>
      <xdr:row>89</xdr:row>
      <xdr:rowOff>0</xdr:rowOff>
    </xdr:from>
    <xdr:ext cx="152400" cy="152400"/>
    <xdr:pic>
      <xdr:nvPicPr>
        <xdr:cNvPr id="573" name="Image 572">
          <a:extLst>
            <a:ext uri="{FF2B5EF4-FFF2-40B4-BE49-F238E27FC236}">
              <a16:creationId xmlns:a16="http://schemas.microsoft.com/office/drawing/2014/main" id="{374514BD-066E-4BCE-AC05-1081A5D06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39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565</xdr:col>
      <xdr:colOff>0</xdr:colOff>
      <xdr:row>89</xdr:row>
      <xdr:rowOff>0</xdr:rowOff>
    </xdr:from>
    <xdr:ext cx="152400" cy="152400"/>
    <xdr:pic>
      <xdr:nvPicPr>
        <xdr:cNvPr id="574" name="Image 573">
          <a:extLst>
            <a:ext uri="{FF2B5EF4-FFF2-40B4-BE49-F238E27FC236}">
              <a16:creationId xmlns:a16="http://schemas.microsoft.com/office/drawing/2014/main" id="{1BCC5F40-E831-4BD7-99D5-3AFB15F4D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7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566</xdr:col>
      <xdr:colOff>0</xdr:colOff>
      <xdr:row>89</xdr:row>
      <xdr:rowOff>0</xdr:rowOff>
    </xdr:from>
    <xdr:ext cx="152400" cy="152400"/>
    <xdr:pic>
      <xdr:nvPicPr>
        <xdr:cNvPr id="575" name="Image 574">
          <a:extLst>
            <a:ext uri="{FF2B5EF4-FFF2-40B4-BE49-F238E27FC236}">
              <a16:creationId xmlns:a16="http://schemas.microsoft.com/office/drawing/2014/main" id="{6DDCF032-FEF5-4AF4-8BA6-638E10602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96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567</xdr:col>
      <xdr:colOff>0</xdr:colOff>
      <xdr:row>89</xdr:row>
      <xdr:rowOff>0</xdr:rowOff>
    </xdr:from>
    <xdr:ext cx="152400" cy="152400"/>
    <xdr:pic>
      <xdr:nvPicPr>
        <xdr:cNvPr id="576" name="Image 575">
          <a:extLst>
            <a:ext uri="{FF2B5EF4-FFF2-40B4-BE49-F238E27FC236}">
              <a16:creationId xmlns:a16="http://schemas.microsoft.com/office/drawing/2014/main" id="{0E00DE3E-0545-4D8D-908F-89696C014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74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568</xdr:col>
      <xdr:colOff>0</xdr:colOff>
      <xdr:row>89</xdr:row>
      <xdr:rowOff>0</xdr:rowOff>
    </xdr:from>
    <xdr:ext cx="152400" cy="152400"/>
    <xdr:pic>
      <xdr:nvPicPr>
        <xdr:cNvPr id="577" name="Image 576">
          <a:extLst>
            <a:ext uri="{FF2B5EF4-FFF2-40B4-BE49-F238E27FC236}">
              <a16:creationId xmlns:a16="http://schemas.microsoft.com/office/drawing/2014/main" id="{D4D587FF-A1B8-4FD6-90B1-2B6726528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53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569</xdr:col>
      <xdr:colOff>0</xdr:colOff>
      <xdr:row>89</xdr:row>
      <xdr:rowOff>0</xdr:rowOff>
    </xdr:from>
    <xdr:ext cx="152400" cy="152400"/>
    <xdr:pic>
      <xdr:nvPicPr>
        <xdr:cNvPr id="578" name="Image 577">
          <a:extLst>
            <a:ext uri="{FF2B5EF4-FFF2-40B4-BE49-F238E27FC236}">
              <a16:creationId xmlns:a16="http://schemas.microsoft.com/office/drawing/2014/main" id="{12AE5DBC-BB11-4D0A-A0DB-0BE09294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31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570</xdr:col>
      <xdr:colOff>0</xdr:colOff>
      <xdr:row>89</xdr:row>
      <xdr:rowOff>0</xdr:rowOff>
    </xdr:from>
    <xdr:ext cx="152400" cy="152400"/>
    <xdr:pic>
      <xdr:nvPicPr>
        <xdr:cNvPr id="579" name="Image 578">
          <a:extLst>
            <a:ext uri="{FF2B5EF4-FFF2-40B4-BE49-F238E27FC236}">
              <a16:creationId xmlns:a16="http://schemas.microsoft.com/office/drawing/2014/main" id="{16D5E179-7DDD-4C5F-AE14-43F197DF2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0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571</xdr:col>
      <xdr:colOff>0</xdr:colOff>
      <xdr:row>89</xdr:row>
      <xdr:rowOff>0</xdr:rowOff>
    </xdr:from>
    <xdr:ext cx="152400" cy="152400"/>
    <xdr:pic>
      <xdr:nvPicPr>
        <xdr:cNvPr id="580" name="Image 579">
          <a:extLst>
            <a:ext uri="{FF2B5EF4-FFF2-40B4-BE49-F238E27FC236}">
              <a16:creationId xmlns:a16="http://schemas.microsoft.com/office/drawing/2014/main" id="{B241AF45-4A36-43AD-8FC2-71F18EB2E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88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572</xdr:col>
      <xdr:colOff>0</xdr:colOff>
      <xdr:row>89</xdr:row>
      <xdr:rowOff>0</xdr:rowOff>
    </xdr:from>
    <xdr:ext cx="152400" cy="152400"/>
    <xdr:pic>
      <xdr:nvPicPr>
        <xdr:cNvPr id="581" name="Image 580">
          <a:extLst>
            <a:ext uri="{FF2B5EF4-FFF2-40B4-BE49-F238E27FC236}">
              <a16:creationId xmlns:a16="http://schemas.microsoft.com/office/drawing/2014/main" id="{7F862C18-4110-4882-AFE2-DB94FF0BB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66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573</xdr:col>
      <xdr:colOff>0</xdr:colOff>
      <xdr:row>89</xdr:row>
      <xdr:rowOff>0</xdr:rowOff>
    </xdr:from>
    <xdr:ext cx="152400" cy="152400"/>
    <xdr:pic>
      <xdr:nvPicPr>
        <xdr:cNvPr id="582" name="Image 581">
          <a:extLst>
            <a:ext uri="{FF2B5EF4-FFF2-40B4-BE49-F238E27FC236}">
              <a16:creationId xmlns:a16="http://schemas.microsoft.com/office/drawing/2014/main" id="{3742C847-3E86-4B01-A150-EB99868B2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5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574</xdr:col>
      <xdr:colOff>0</xdr:colOff>
      <xdr:row>89</xdr:row>
      <xdr:rowOff>0</xdr:rowOff>
    </xdr:from>
    <xdr:ext cx="152400" cy="152400"/>
    <xdr:pic>
      <xdr:nvPicPr>
        <xdr:cNvPr id="583" name="Image 582">
          <a:extLst>
            <a:ext uri="{FF2B5EF4-FFF2-40B4-BE49-F238E27FC236}">
              <a16:creationId xmlns:a16="http://schemas.microsoft.com/office/drawing/2014/main" id="{496E015C-1366-43C1-9875-AA3C6AC0E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3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575</xdr:col>
      <xdr:colOff>0</xdr:colOff>
      <xdr:row>89</xdr:row>
      <xdr:rowOff>0</xdr:rowOff>
    </xdr:from>
    <xdr:ext cx="152400" cy="152400"/>
    <xdr:pic>
      <xdr:nvPicPr>
        <xdr:cNvPr id="584" name="Image 583">
          <a:extLst>
            <a:ext uri="{FF2B5EF4-FFF2-40B4-BE49-F238E27FC236}">
              <a16:creationId xmlns:a16="http://schemas.microsoft.com/office/drawing/2014/main" id="{D72CBE0B-4C99-418A-A6CD-D200D4B0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02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576</xdr:col>
      <xdr:colOff>0</xdr:colOff>
      <xdr:row>89</xdr:row>
      <xdr:rowOff>0</xdr:rowOff>
    </xdr:from>
    <xdr:ext cx="152400" cy="152400"/>
    <xdr:pic>
      <xdr:nvPicPr>
        <xdr:cNvPr id="585" name="Image 584">
          <a:extLst>
            <a:ext uri="{FF2B5EF4-FFF2-40B4-BE49-F238E27FC236}">
              <a16:creationId xmlns:a16="http://schemas.microsoft.com/office/drawing/2014/main" id="{E4F27F06-A428-4D71-9A2A-ADE1529E2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80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577</xdr:col>
      <xdr:colOff>0</xdr:colOff>
      <xdr:row>89</xdr:row>
      <xdr:rowOff>0</xdr:rowOff>
    </xdr:from>
    <xdr:ext cx="152400" cy="152400"/>
    <xdr:pic>
      <xdr:nvPicPr>
        <xdr:cNvPr id="586" name="Image 585">
          <a:extLst>
            <a:ext uri="{FF2B5EF4-FFF2-40B4-BE49-F238E27FC236}">
              <a16:creationId xmlns:a16="http://schemas.microsoft.com/office/drawing/2014/main" id="{977CB9A9-D3A6-44E9-854B-3D91DAF93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9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578</xdr:col>
      <xdr:colOff>0</xdr:colOff>
      <xdr:row>89</xdr:row>
      <xdr:rowOff>0</xdr:rowOff>
    </xdr:from>
    <xdr:ext cx="152400" cy="152400"/>
    <xdr:pic>
      <xdr:nvPicPr>
        <xdr:cNvPr id="587" name="Image 586">
          <a:extLst>
            <a:ext uri="{FF2B5EF4-FFF2-40B4-BE49-F238E27FC236}">
              <a16:creationId xmlns:a16="http://schemas.microsoft.com/office/drawing/2014/main" id="{53A71914-94EE-40E8-AF45-54349BDA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37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579</xdr:col>
      <xdr:colOff>0</xdr:colOff>
      <xdr:row>89</xdr:row>
      <xdr:rowOff>0</xdr:rowOff>
    </xdr:from>
    <xdr:ext cx="152400" cy="152400"/>
    <xdr:pic>
      <xdr:nvPicPr>
        <xdr:cNvPr id="588" name="Image 587">
          <a:extLst>
            <a:ext uri="{FF2B5EF4-FFF2-40B4-BE49-F238E27FC236}">
              <a16:creationId xmlns:a16="http://schemas.microsoft.com/office/drawing/2014/main" id="{1F77A53C-A4DE-4E41-B1FF-02854C997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6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580</xdr:col>
      <xdr:colOff>0</xdr:colOff>
      <xdr:row>89</xdr:row>
      <xdr:rowOff>0</xdr:rowOff>
    </xdr:from>
    <xdr:ext cx="152400" cy="152400"/>
    <xdr:pic>
      <xdr:nvPicPr>
        <xdr:cNvPr id="589" name="Image 588">
          <a:extLst>
            <a:ext uri="{FF2B5EF4-FFF2-40B4-BE49-F238E27FC236}">
              <a16:creationId xmlns:a16="http://schemas.microsoft.com/office/drawing/2014/main" id="{8EC0515B-82DE-4DFA-ADCA-4F556452E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94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581</xdr:col>
      <xdr:colOff>0</xdr:colOff>
      <xdr:row>89</xdr:row>
      <xdr:rowOff>0</xdr:rowOff>
    </xdr:from>
    <xdr:ext cx="152400" cy="152400"/>
    <xdr:pic>
      <xdr:nvPicPr>
        <xdr:cNvPr id="590" name="Image 589">
          <a:extLst>
            <a:ext uri="{FF2B5EF4-FFF2-40B4-BE49-F238E27FC236}">
              <a16:creationId xmlns:a16="http://schemas.microsoft.com/office/drawing/2014/main" id="{EFB16676-784B-4107-9EE8-7A8D3CA42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72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582</xdr:col>
      <xdr:colOff>0</xdr:colOff>
      <xdr:row>89</xdr:row>
      <xdr:rowOff>0</xdr:rowOff>
    </xdr:from>
    <xdr:ext cx="152400" cy="152400"/>
    <xdr:pic>
      <xdr:nvPicPr>
        <xdr:cNvPr id="591" name="Image 590">
          <a:extLst>
            <a:ext uri="{FF2B5EF4-FFF2-40B4-BE49-F238E27FC236}">
              <a16:creationId xmlns:a16="http://schemas.microsoft.com/office/drawing/2014/main" id="{F79A2771-7BDB-4C2A-990B-FC26794C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1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583</xdr:col>
      <xdr:colOff>0</xdr:colOff>
      <xdr:row>89</xdr:row>
      <xdr:rowOff>0</xdr:rowOff>
    </xdr:from>
    <xdr:ext cx="152400" cy="152400"/>
    <xdr:pic>
      <xdr:nvPicPr>
        <xdr:cNvPr id="592" name="Image 591">
          <a:extLst>
            <a:ext uri="{FF2B5EF4-FFF2-40B4-BE49-F238E27FC236}">
              <a16:creationId xmlns:a16="http://schemas.microsoft.com/office/drawing/2014/main" id="{7B3EAC98-D479-45AA-A563-38CD611DC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29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584</xdr:col>
      <xdr:colOff>0</xdr:colOff>
      <xdr:row>89</xdr:row>
      <xdr:rowOff>0</xdr:rowOff>
    </xdr:from>
    <xdr:ext cx="152400" cy="152400"/>
    <xdr:pic>
      <xdr:nvPicPr>
        <xdr:cNvPr id="593" name="Image 592">
          <a:extLst>
            <a:ext uri="{FF2B5EF4-FFF2-40B4-BE49-F238E27FC236}">
              <a16:creationId xmlns:a16="http://schemas.microsoft.com/office/drawing/2014/main" id="{895F71C2-B55E-4B6B-B98B-0323D590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8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585</xdr:col>
      <xdr:colOff>0</xdr:colOff>
      <xdr:row>89</xdr:row>
      <xdr:rowOff>0</xdr:rowOff>
    </xdr:from>
    <xdr:ext cx="152400" cy="152400"/>
    <xdr:pic>
      <xdr:nvPicPr>
        <xdr:cNvPr id="594" name="Image 593">
          <a:extLst>
            <a:ext uri="{FF2B5EF4-FFF2-40B4-BE49-F238E27FC236}">
              <a16:creationId xmlns:a16="http://schemas.microsoft.com/office/drawing/2014/main" id="{DAE7B2A3-A1DC-4025-9FCD-8EFD927E6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86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586</xdr:col>
      <xdr:colOff>0</xdr:colOff>
      <xdr:row>89</xdr:row>
      <xdr:rowOff>0</xdr:rowOff>
    </xdr:from>
    <xdr:ext cx="152400" cy="152400"/>
    <xdr:pic>
      <xdr:nvPicPr>
        <xdr:cNvPr id="595" name="Image 594">
          <a:extLst>
            <a:ext uri="{FF2B5EF4-FFF2-40B4-BE49-F238E27FC236}">
              <a16:creationId xmlns:a16="http://schemas.microsoft.com/office/drawing/2014/main" id="{8559ECE7-2F2B-408F-8B04-CC87B0A87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65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587</xdr:col>
      <xdr:colOff>0</xdr:colOff>
      <xdr:row>89</xdr:row>
      <xdr:rowOff>0</xdr:rowOff>
    </xdr:from>
    <xdr:ext cx="152400" cy="152400"/>
    <xdr:pic>
      <xdr:nvPicPr>
        <xdr:cNvPr id="596" name="Image 595">
          <a:extLst>
            <a:ext uri="{FF2B5EF4-FFF2-40B4-BE49-F238E27FC236}">
              <a16:creationId xmlns:a16="http://schemas.microsoft.com/office/drawing/2014/main" id="{DAFC9952-E968-4846-86E6-F10A38319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43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588</xdr:col>
      <xdr:colOff>0</xdr:colOff>
      <xdr:row>89</xdr:row>
      <xdr:rowOff>0</xdr:rowOff>
    </xdr:from>
    <xdr:ext cx="152400" cy="152400"/>
    <xdr:pic>
      <xdr:nvPicPr>
        <xdr:cNvPr id="597" name="Image 596">
          <a:extLst>
            <a:ext uri="{FF2B5EF4-FFF2-40B4-BE49-F238E27FC236}">
              <a16:creationId xmlns:a16="http://schemas.microsoft.com/office/drawing/2014/main" id="{85C70333-CDC8-436B-9F24-7B0E7CD76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2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589</xdr:col>
      <xdr:colOff>0</xdr:colOff>
      <xdr:row>89</xdr:row>
      <xdr:rowOff>0</xdr:rowOff>
    </xdr:from>
    <xdr:ext cx="152400" cy="152400"/>
    <xdr:pic>
      <xdr:nvPicPr>
        <xdr:cNvPr id="598" name="Image 597">
          <a:extLst>
            <a:ext uri="{FF2B5EF4-FFF2-40B4-BE49-F238E27FC236}">
              <a16:creationId xmlns:a16="http://schemas.microsoft.com/office/drawing/2014/main" id="{E19303C5-0666-4E21-B965-17F4DBFA2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0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590</xdr:col>
      <xdr:colOff>0</xdr:colOff>
      <xdr:row>89</xdr:row>
      <xdr:rowOff>0</xdr:rowOff>
    </xdr:from>
    <xdr:ext cx="152400" cy="152400"/>
    <xdr:pic>
      <xdr:nvPicPr>
        <xdr:cNvPr id="599" name="Image 598">
          <a:extLst>
            <a:ext uri="{FF2B5EF4-FFF2-40B4-BE49-F238E27FC236}">
              <a16:creationId xmlns:a16="http://schemas.microsoft.com/office/drawing/2014/main" id="{E7B42CFD-F8CD-4015-AFD9-5CE8C7682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8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591</xdr:col>
      <xdr:colOff>0</xdr:colOff>
      <xdr:row>89</xdr:row>
      <xdr:rowOff>0</xdr:rowOff>
    </xdr:from>
    <xdr:ext cx="152400" cy="152400"/>
    <xdr:pic>
      <xdr:nvPicPr>
        <xdr:cNvPr id="600" name="Image 599">
          <a:extLst>
            <a:ext uri="{FF2B5EF4-FFF2-40B4-BE49-F238E27FC236}">
              <a16:creationId xmlns:a16="http://schemas.microsoft.com/office/drawing/2014/main" id="{C5555A20-37E5-4DDA-9D4E-20194B646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7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592</xdr:col>
      <xdr:colOff>0</xdr:colOff>
      <xdr:row>89</xdr:row>
      <xdr:rowOff>0</xdr:rowOff>
    </xdr:from>
    <xdr:ext cx="152400" cy="152400"/>
    <xdr:pic>
      <xdr:nvPicPr>
        <xdr:cNvPr id="601" name="Image 600">
          <a:extLst>
            <a:ext uri="{FF2B5EF4-FFF2-40B4-BE49-F238E27FC236}">
              <a16:creationId xmlns:a16="http://schemas.microsoft.com/office/drawing/2014/main" id="{B8EE8FEC-49D4-45C5-BCA3-2F49BDC2A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35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593</xdr:col>
      <xdr:colOff>0</xdr:colOff>
      <xdr:row>89</xdr:row>
      <xdr:rowOff>0</xdr:rowOff>
    </xdr:from>
    <xdr:ext cx="152400" cy="152400"/>
    <xdr:pic>
      <xdr:nvPicPr>
        <xdr:cNvPr id="602" name="Image 601">
          <a:extLst>
            <a:ext uri="{FF2B5EF4-FFF2-40B4-BE49-F238E27FC236}">
              <a16:creationId xmlns:a16="http://schemas.microsoft.com/office/drawing/2014/main" id="{2B8E5EA9-A85C-44E3-AB95-4983E4854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4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594</xdr:col>
      <xdr:colOff>0</xdr:colOff>
      <xdr:row>89</xdr:row>
      <xdr:rowOff>0</xdr:rowOff>
    </xdr:from>
    <xdr:ext cx="152400" cy="152400"/>
    <xdr:pic>
      <xdr:nvPicPr>
        <xdr:cNvPr id="603" name="Image 602">
          <a:extLst>
            <a:ext uri="{FF2B5EF4-FFF2-40B4-BE49-F238E27FC236}">
              <a16:creationId xmlns:a16="http://schemas.microsoft.com/office/drawing/2014/main" id="{C7649DFF-54AC-4B18-8A16-C02E1FE15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92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595</xdr:col>
      <xdr:colOff>0</xdr:colOff>
      <xdr:row>89</xdr:row>
      <xdr:rowOff>0</xdr:rowOff>
    </xdr:from>
    <xdr:ext cx="152400" cy="152400"/>
    <xdr:pic>
      <xdr:nvPicPr>
        <xdr:cNvPr id="604" name="Image 603">
          <a:extLst>
            <a:ext uri="{FF2B5EF4-FFF2-40B4-BE49-F238E27FC236}">
              <a16:creationId xmlns:a16="http://schemas.microsoft.com/office/drawing/2014/main" id="{BE92B8FA-9A3A-4951-8812-E82359E1C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1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596</xdr:col>
      <xdr:colOff>0</xdr:colOff>
      <xdr:row>89</xdr:row>
      <xdr:rowOff>0</xdr:rowOff>
    </xdr:from>
    <xdr:ext cx="152400" cy="152400"/>
    <xdr:pic>
      <xdr:nvPicPr>
        <xdr:cNvPr id="605" name="Image 604">
          <a:extLst>
            <a:ext uri="{FF2B5EF4-FFF2-40B4-BE49-F238E27FC236}">
              <a16:creationId xmlns:a16="http://schemas.microsoft.com/office/drawing/2014/main" id="{FE5C0127-DA17-4485-B0A6-8D053BB7E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49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597</xdr:col>
      <xdr:colOff>0</xdr:colOff>
      <xdr:row>89</xdr:row>
      <xdr:rowOff>0</xdr:rowOff>
    </xdr:from>
    <xdr:ext cx="152400" cy="152400"/>
    <xdr:pic>
      <xdr:nvPicPr>
        <xdr:cNvPr id="606" name="Image 605">
          <a:extLst>
            <a:ext uri="{FF2B5EF4-FFF2-40B4-BE49-F238E27FC236}">
              <a16:creationId xmlns:a16="http://schemas.microsoft.com/office/drawing/2014/main" id="{E52C2B2E-0130-4C9C-90B9-FD9C10472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28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598</xdr:col>
      <xdr:colOff>0</xdr:colOff>
      <xdr:row>89</xdr:row>
      <xdr:rowOff>0</xdr:rowOff>
    </xdr:from>
    <xdr:ext cx="152400" cy="152400"/>
    <xdr:pic>
      <xdr:nvPicPr>
        <xdr:cNvPr id="607" name="Image 606">
          <a:extLst>
            <a:ext uri="{FF2B5EF4-FFF2-40B4-BE49-F238E27FC236}">
              <a16:creationId xmlns:a16="http://schemas.microsoft.com/office/drawing/2014/main" id="{2C86B6D2-54C4-41B4-88D3-85E4AB37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06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599</xdr:col>
      <xdr:colOff>0</xdr:colOff>
      <xdr:row>89</xdr:row>
      <xdr:rowOff>0</xdr:rowOff>
    </xdr:from>
    <xdr:ext cx="152400" cy="152400"/>
    <xdr:pic>
      <xdr:nvPicPr>
        <xdr:cNvPr id="608" name="Image 607">
          <a:extLst>
            <a:ext uri="{FF2B5EF4-FFF2-40B4-BE49-F238E27FC236}">
              <a16:creationId xmlns:a16="http://schemas.microsoft.com/office/drawing/2014/main" id="{AEF8E642-5FF7-48BC-A433-CF9FFB3D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4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600</xdr:col>
      <xdr:colOff>0</xdr:colOff>
      <xdr:row>89</xdr:row>
      <xdr:rowOff>0</xdr:rowOff>
    </xdr:from>
    <xdr:ext cx="152400" cy="152400"/>
    <xdr:pic>
      <xdr:nvPicPr>
        <xdr:cNvPr id="609" name="Image 608">
          <a:extLst>
            <a:ext uri="{FF2B5EF4-FFF2-40B4-BE49-F238E27FC236}">
              <a16:creationId xmlns:a16="http://schemas.microsoft.com/office/drawing/2014/main" id="{EB450E83-D38E-4673-B207-085EB0BE7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63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601</xdr:col>
      <xdr:colOff>0</xdr:colOff>
      <xdr:row>89</xdr:row>
      <xdr:rowOff>0</xdr:rowOff>
    </xdr:from>
    <xdr:ext cx="152400" cy="152400"/>
    <xdr:pic>
      <xdr:nvPicPr>
        <xdr:cNvPr id="610" name="Image 609">
          <a:extLst>
            <a:ext uri="{FF2B5EF4-FFF2-40B4-BE49-F238E27FC236}">
              <a16:creationId xmlns:a16="http://schemas.microsoft.com/office/drawing/2014/main" id="{4F32787A-30EC-463C-AE6B-67DCCAE75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1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602</xdr:col>
      <xdr:colOff>0</xdr:colOff>
      <xdr:row>89</xdr:row>
      <xdr:rowOff>0</xdr:rowOff>
    </xdr:from>
    <xdr:ext cx="152400" cy="152400"/>
    <xdr:pic>
      <xdr:nvPicPr>
        <xdr:cNvPr id="611" name="Image 610">
          <a:extLst>
            <a:ext uri="{FF2B5EF4-FFF2-40B4-BE49-F238E27FC236}">
              <a16:creationId xmlns:a16="http://schemas.microsoft.com/office/drawing/2014/main" id="{6750A1B4-E1EE-42B3-83EA-78815A5F4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20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603</xdr:col>
      <xdr:colOff>0</xdr:colOff>
      <xdr:row>89</xdr:row>
      <xdr:rowOff>0</xdr:rowOff>
    </xdr:from>
    <xdr:ext cx="152400" cy="152400"/>
    <xdr:pic>
      <xdr:nvPicPr>
        <xdr:cNvPr id="612" name="Image 611">
          <a:extLst>
            <a:ext uri="{FF2B5EF4-FFF2-40B4-BE49-F238E27FC236}">
              <a16:creationId xmlns:a16="http://schemas.microsoft.com/office/drawing/2014/main" id="{AB76257F-610A-433D-B7C0-FC4FE4D54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98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604</xdr:col>
      <xdr:colOff>0</xdr:colOff>
      <xdr:row>89</xdr:row>
      <xdr:rowOff>0</xdr:rowOff>
    </xdr:from>
    <xdr:ext cx="152400" cy="152400"/>
    <xdr:pic>
      <xdr:nvPicPr>
        <xdr:cNvPr id="613" name="Image 612">
          <a:extLst>
            <a:ext uri="{FF2B5EF4-FFF2-40B4-BE49-F238E27FC236}">
              <a16:creationId xmlns:a16="http://schemas.microsoft.com/office/drawing/2014/main" id="{3A379434-EB33-41B0-A066-48A591E48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77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605</xdr:col>
      <xdr:colOff>0</xdr:colOff>
      <xdr:row>89</xdr:row>
      <xdr:rowOff>0</xdr:rowOff>
    </xdr:from>
    <xdr:ext cx="152400" cy="152400"/>
    <xdr:pic>
      <xdr:nvPicPr>
        <xdr:cNvPr id="614" name="Image 613">
          <a:extLst>
            <a:ext uri="{FF2B5EF4-FFF2-40B4-BE49-F238E27FC236}">
              <a16:creationId xmlns:a16="http://schemas.microsoft.com/office/drawing/2014/main" id="{FB4A84A2-EE4E-43F4-B10B-B676D1376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5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606</xdr:col>
      <xdr:colOff>0</xdr:colOff>
      <xdr:row>89</xdr:row>
      <xdr:rowOff>0</xdr:rowOff>
    </xdr:from>
    <xdr:ext cx="152400" cy="152400"/>
    <xdr:pic>
      <xdr:nvPicPr>
        <xdr:cNvPr id="615" name="Image 614">
          <a:extLst>
            <a:ext uri="{FF2B5EF4-FFF2-40B4-BE49-F238E27FC236}">
              <a16:creationId xmlns:a16="http://schemas.microsoft.com/office/drawing/2014/main" id="{01DC11EB-908E-4B4A-8DEA-8A6F43F91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3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607</xdr:col>
      <xdr:colOff>0</xdr:colOff>
      <xdr:row>89</xdr:row>
      <xdr:rowOff>0</xdr:rowOff>
    </xdr:from>
    <xdr:ext cx="152400" cy="152400"/>
    <xdr:pic>
      <xdr:nvPicPr>
        <xdr:cNvPr id="616" name="Image 615">
          <a:extLst>
            <a:ext uri="{FF2B5EF4-FFF2-40B4-BE49-F238E27FC236}">
              <a16:creationId xmlns:a16="http://schemas.microsoft.com/office/drawing/2014/main" id="{E566E30E-9514-43D7-A523-02A4D517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2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608</xdr:col>
      <xdr:colOff>0</xdr:colOff>
      <xdr:row>89</xdr:row>
      <xdr:rowOff>0</xdr:rowOff>
    </xdr:from>
    <xdr:ext cx="152400" cy="152400"/>
    <xdr:pic>
      <xdr:nvPicPr>
        <xdr:cNvPr id="617" name="Image 616">
          <a:extLst>
            <a:ext uri="{FF2B5EF4-FFF2-40B4-BE49-F238E27FC236}">
              <a16:creationId xmlns:a16="http://schemas.microsoft.com/office/drawing/2014/main" id="{75AC3C49-9280-493C-9ECC-F729F6E4C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0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609</xdr:col>
      <xdr:colOff>0</xdr:colOff>
      <xdr:row>89</xdr:row>
      <xdr:rowOff>0</xdr:rowOff>
    </xdr:from>
    <xdr:ext cx="152400" cy="152400"/>
    <xdr:pic>
      <xdr:nvPicPr>
        <xdr:cNvPr id="618" name="Image 617">
          <a:extLst>
            <a:ext uri="{FF2B5EF4-FFF2-40B4-BE49-F238E27FC236}">
              <a16:creationId xmlns:a16="http://schemas.microsoft.com/office/drawing/2014/main" id="{621B16DB-EC58-4F99-9A4F-6AE4E249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9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610</xdr:col>
      <xdr:colOff>0</xdr:colOff>
      <xdr:row>89</xdr:row>
      <xdr:rowOff>0</xdr:rowOff>
    </xdr:from>
    <xdr:ext cx="152400" cy="152400"/>
    <xdr:pic>
      <xdr:nvPicPr>
        <xdr:cNvPr id="619" name="Image 618">
          <a:extLst>
            <a:ext uri="{FF2B5EF4-FFF2-40B4-BE49-F238E27FC236}">
              <a16:creationId xmlns:a16="http://schemas.microsoft.com/office/drawing/2014/main" id="{7A26EA67-6397-4358-A11B-94E9809D7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7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611</xdr:col>
      <xdr:colOff>0</xdr:colOff>
      <xdr:row>89</xdr:row>
      <xdr:rowOff>0</xdr:rowOff>
    </xdr:from>
    <xdr:ext cx="152400" cy="152400"/>
    <xdr:pic>
      <xdr:nvPicPr>
        <xdr:cNvPr id="620" name="Image 619">
          <a:extLst>
            <a:ext uri="{FF2B5EF4-FFF2-40B4-BE49-F238E27FC236}">
              <a16:creationId xmlns:a16="http://schemas.microsoft.com/office/drawing/2014/main" id="{351D46E6-3145-48BF-82CB-6217BA049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6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612</xdr:col>
      <xdr:colOff>0</xdr:colOff>
      <xdr:row>89</xdr:row>
      <xdr:rowOff>0</xdr:rowOff>
    </xdr:from>
    <xdr:ext cx="152400" cy="152400"/>
    <xdr:pic>
      <xdr:nvPicPr>
        <xdr:cNvPr id="621" name="Image 620">
          <a:extLst>
            <a:ext uri="{FF2B5EF4-FFF2-40B4-BE49-F238E27FC236}">
              <a16:creationId xmlns:a16="http://schemas.microsoft.com/office/drawing/2014/main" id="{5C649BDA-A61A-431C-B2F5-0E8C5561D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04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613</xdr:col>
      <xdr:colOff>0</xdr:colOff>
      <xdr:row>89</xdr:row>
      <xdr:rowOff>0</xdr:rowOff>
    </xdr:from>
    <xdr:ext cx="152400" cy="152400"/>
    <xdr:pic>
      <xdr:nvPicPr>
        <xdr:cNvPr id="622" name="Image 621">
          <a:extLst>
            <a:ext uri="{FF2B5EF4-FFF2-40B4-BE49-F238E27FC236}">
              <a16:creationId xmlns:a16="http://schemas.microsoft.com/office/drawing/2014/main" id="{2DC68852-C33A-4CFC-B1F5-8B0AED24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3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614</xdr:col>
      <xdr:colOff>0</xdr:colOff>
      <xdr:row>89</xdr:row>
      <xdr:rowOff>0</xdr:rowOff>
    </xdr:from>
    <xdr:ext cx="152400" cy="152400"/>
    <xdr:pic>
      <xdr:nvPicPr>
        <xdr:cNvPr id="623" name="Image 622">
          <a:extLst>
            <a:ext uri="{FF2B5EF4-FFF2-40B4-BE49-F238E27FC236}">
              <a16:creationId xmlns:a16="http://schemas.microsoft.com/office/drawing/2014/main" id="{020C5D27-A9AB-458C-AFB6-C6F487A53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1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615</xdr:col>
      <xdr:colOff>0</xdr:colOff>
      <xdr:row>89</xdr:row>
      <xdr:rowOff>0</xdr:rowOff>
    </xdr:from>
    <xdr:ext cx="152400" cy="152400"/>
    <xdr:pic>
      <xdr:nvPicPr>
        <xdr:cNvPr id="624" name="Image 623">
          <a:extLst>
            <a:ext uri="{FF2B5EF4-FFF2-40B4-BE49-F238E27FC236}">
              <a16:creationId xmlns:a16="http://schemas.microsoft.com/office/drawing/2014/main" id="{DC86727A-9857-46C3-AF13-D8918078B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9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616</xdr:col>
      <xdr:colOff>0</xdr:colOff>
      <xdr:row>89</xdr:row>
      <xdr:rowOff>0</xdr:rowOff>
    </xdr:from>
    <xdr:ext cx="152400" cy="152400"/>
    <xdr:pic>
      <xdr:nvPicPr>
        <xdr:cNvPr id="625" name="Image 624">
          <a:extLst>
            <a:ext uri="{FF2B5EF4-FFF2-40B4-BE49-F238E27FC236}">
              <a16:creationId xmlns:a16="http://schemas.microsoft.com/office/drawing/2014/main" id="{80C61C7C-EA9E-4DE6-AC1A-18BBDF05B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18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617</xdr:col>
      <xdr:colOff>0</xdr:colOff>
      <xdr:row>89</xdr:row>
      <xdr:rowOff>0</xdr:rowOff>
    </xdr:from>
    <xdr:ext cx="152400" cy="152400"/>
    <xdr:pic>
      <xdr:nvPicPr>
        <xdr:cNvPr id="626" name="Image 625">
          <a:extLst>
            <a:ext uri="{FF2B5EF4-FFF2-40B4-BE49-F238E27FC236}">
              <a16:creationId xmlns:a16="http://schemas.microsoft.com/office/drawing/2014/main" id="{0E93B09E-E7AD-4454-A584-9A18EF99D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96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618</xdr:col>
      <xdr:colOff>0</xdr:colOff>
      <xdr:row>89</xdr:row>
      <xdr:rowOff>0</xdr:rowOff>
    </xdr:from>
    <xdr:ext cx="152400" cy="152400"/>
    <xdr:pic>
      <xdr:nvPicPr>
        <xdr:cNvPr id="627" name="Image 626">
          <a:extLst>
            <a:ext uri="{FF2B5EF4-FFF2-40B4-BE49-F238E27FC236}">
              <a16:creationId xmlns:a16="http://schemas.microsoft.com/office/drawing/2014/main" id="{37509213-5555-4A60-ABC6-C267EE53E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5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619</xdr:col>
      <xdr:colOff>0</xdr:colOff>
      <xdr:row>89</xdr:row>
      <xdr:rowOff>0</xdr:rowOff>
    </xdr:from>
    <xdr:ext cx="152400" cy="152400"/>
    <xdr:pic>
      <xdr:nvPicPr>
        <xdr:cNvPr id="628" name="Image 627">
          <a:extLst>
            <a:ext uri="{FF2B5EF4-FFF2-40B4-BE49-F238E27FC236}">
              <a16:creationId xmlns:a16="http://schemas.microsoft.com/office/drawing/2014/main" id="{EA2F2AF7-74A6-413B-ABB1-19951AE6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53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620</xdr:col>
      <xdr:colOff>0</xdr:colOff>
      <xdr:row>89</xdr:row>
      <xdr:rowOff>0</xdr:rowOff>
    </xdr:from>
    <xdr:ext cx="152400" cy="152400"/>
    <xdr:pic>
      <xdr:nvPicPr>
        <xdr:cNvPr id="629" name="Image 628">
          <a:extLst>
            <a:ext uri="{FF2B5EF4-FFF2-40B4-BE49-F238E27FC236}">
              <a16:creationId xmlns:a16="http://schemas.microsoft.com/office/drawing/2014/main" id="{5F0A9124-5C44-491B-BAA1-2CD4346C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32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621</xdr:col>
      <xdr:colOff>0</xdr:colOff>
      <xdr:row>89</xdr:row>
      <xdr:rowOff>0</xdr:rowOff>
    </xdr:from>
    <xdr:ext cx="152400" cy="152400"/>
    <xdr:pic>
      <xdr:nvPicPr>
        <xdr:cNvPr id="630" name="Image 629">
          <a:extLst>
            <a:ext uri="{FF2B5EF4-FFF2-40B4-BE49-F238E27FC236}">
              <a16:creationId xmlns:a16="http://schemas.microsoft.com/office/drawing/2014/main" id="{5E06178E-FDB6-4C00-A723-1849D5175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10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622</xdr:col>
      <xdr:colOff>0</xdr:colOff>
      <xdr:row>89</xdr:row>
      <xdr:rowOff>0</xdr:rowOff>
    </xdr:from>
    <xdr:ext cx="152400" cy="152400"/>
    <xdr:pic>
      <xdr:nvPicPr>
        <xdr:cNvPr id="631" name="Image 630">
          <a:extLst>
            <a:ext uri="{FF2B5EF4-FFF2-40B4-BE49-F238E27FC236}">
              <a16:creationId xmlns:a16="http://schemas.microsoft.com/office/drawing/2014/main" id="{C2091640-C955-43AD-A358-2CA807706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9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623</xdr:col>
      <xdr:colOff>0</xdr:colOff>
      <xdr:row>89</xdr:row>
      <xdr:rowOff>0</xdr:rowOff>
    </xdr:from>
    <xdr:ext cx="152400" cy="152400"/>
    <xdr:pic>
      <xdr:nvPicPr>
        <xdr:cNvPr id="632" name="Image 631">
          <a:extLst>
            <a:ext uri="{FF2B5EF4-FFF2-40B4-BE49-F238E27FC236}">
              <a16:creationId xmlns:a16="http://schemas.microsoft.com/office/drawing/2014/main" id="{1EBF8BB0-6C2A-4C58-8180-53522DE8A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7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624</xdr:col>
      <xdr:colOff>0</xdr:colOff>
      <xdr:row>89</xdr:row>
      <xdr:rowOff>0</xdr:rowOff>
    </xdr:from>
    <xdr:ext cx="152400" cy="152400"/>
    <xdr:pic>
      <xdr:nvPicPr>
        <xdr:cNvPr id="633" name="Image 632">
          <a:extLst>
            <a:ext uri="{FF2B5EF4-FFF2-40B4-BE49-F238E27FC236}">
              <a16:creationId xmlns:a16="http://schemas.microsoft.com/office/drawing/2014/main" id="{68F6BAF1-7AFD-4D05-99D2-7A1B90CA6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45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625</xdr:col>
      <xdr:colOff>0</xdr:colOff>
      <xdr:row>89</xdr:row>
      <xdr:rowOff>0</xdr:rowOff>
    </xdr:from>
    <xdr:ext cx="152400" cy="152400"/>
    <xdr:pic>
      <xdr:nvPicPr>
        <xdr:cNvPr id="634" name="Image 633">
          <a:extLst>
            <a:ext uri="{FF2B5EF4-FFF2-40B4-BE49-F238E27FC236}">
              <a16:creationId xmlns:a16="http://schemas.microsoft.com/office/drawing/2014/main" id="{6CC4F8D3-7088-435A-9CE2-E77221309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4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626</xdr:col>
      <xdr:colOff>0</xdr:colOff>
      <xdr:row>89</xdr:row>
      <xdr:rowOff>0</xdr:rowOff>
    </xdr:from>
    <xdr:ext cx="152400" cy="152400"/>
    <xdr:pic>
      <xdr:nvPicPr>
        <xdr:cNvPr id="635" name="Image 634">
          <a:extLst>
            <a:ext uri="{FF2B5EF4-FFF2-40B4-BE49-F238E27FC236}">
              <a16:creationId xmlns:a16="http://schemas.microsoft.com/office/drawing/2014/main" id="{CF4E84B8-C241-4529-974E-754936B01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02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627</xdr:col>
      <xdr:colOff>0</xdr:colOff>
      <xdr:row>89</xdr:row>
      <xdr:rowOff>0</xdr:rowOff>
    </xdr:from>
    <xdr:ext cx="152400" cy="152400"/>
    <xdr:pic>
      <xdr:nvPicPr>
        <xdr:cNvPr id="636" name="Image 635">
          <a:extLst>
            <a:ext uri="{FF2B5EF4-FFF2-40B4-BE49-F238E27FC236}">
              <a16:creationId xmlns:a16="http://schemas.microsoft.com/office/drawing/2014/main" id="{8062294E-E0B5-47EB-9196-094671662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81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628</xdr:col>
      <xdr:colOff>0</xdr:colOff>
      <xdr:row>89</xdr:row>
      <xdr:rowOff>0</xdr:rowOff>
    </xdr:from>
    <xdr:ext cx="152400" cy="152400"/>
    <xdr:pic>
      <xdr:nvPicPr>
        <xdr:cNvPr id="637" name="Image 636">
          <a:extLst>
            <a:ext uri="{FF2B5EF4-FFF2-40B4-BE49-F238E27FC236}">
              <a16:creationId xmlns:a16="http://schemas.microsoft.com/office/drawing/2014/main" id="{83D368EF-645D-428A-8A7B-7D6DD24AF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59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629</xdr:col>
      <xdr:colOff>0</xdr:colOff>
      <xdr:row>89</xdr:row>
      <xdr:rowOff>0</xdr:rowOff>
    </xdr:from>
    <xdr:ext cx="152400" cy="152400"/>
    <xdr:pic>
      <xdr:nvPicPr>
        <xdr:cNvPr id="638" name="Image 637">
          <a:extLst>
            <a:ext uri="{FF2B5EF4-FFF2-40B4-BE49-F238E27FC236}">
              <a16:creationId xmlns:a16="http://schemas.microsoft.com/office/drawing/2014/main" id="{4919632A-9A76-4560-82E7-A4DA5D7D5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38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630</xdr:col>
      <xdr:colOff>0</xdr:colOff>
      <xdr:row>89</xdr:row>
      <xdr:rowOff>0</xdr:rowOff>
    </xdr:from>
    <xdr:ext cx="152400" cy="152400"/>
    <xdr:pic>
      <xdr:nvPicPr>
        <xdr:cNvPr id="639" name="Image 638">
          <a:extLst>
            <a:ext uri="{FF2B5EF4-FFF2-40B4-BE49-F238E27FC236}">
              <a16:creationId xmlns:a16="http://schemas.microsoft.com/office/drawing/2014/main" id="{711F6329-5EEA-4D0C-8F6D-309CE001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6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631</xdr:col>
      <xdr:colOff>0</xdr:colOff>
      <xdr:row>89</xdr:row>
      <xdr:rowOff>0</xdr:rowOff>
    </xdr:from>
    <xdr:ext cx="152400" cy="152400"/>
    <xdr:pic>
      <xdr:nvPicPr>
        <xdr:cNvPr id="640" name="Image 639">
          <a:extLst>
            <a:ext uri="{FF2B5EF4-FFF2-40B4-BE49-F238E27FC236}">
              <a16:creationId xmlns:a16="http://schemas.microsoft.com/office/drawing/2014/main" id="{8A83B2F8-01F4-4D64-A907-3D1DF6B61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632</xdr:col>
      <xdr:colOff>0</xdr:colOff>
      <xdr:row>89</xdr:row>
      <xdr:rowOff>0</xdr:rowOff>
    </xdr:from>
    <xdr:ext cx="152400" cy="152400"/>
    <xdr:pic>
      <xdr:nvPicPr>
        <xdr:cNvPr id="641" name="Image 640">
          <a:extLst>
            <a:ext uri="{FF2B5EF4-FFF2-40B4-BE49-F238E27FC236}">
              <a16:creationId xmlns:a16="http://schemas.microsoft.com/office/drawing/2014/main" id="{E04995D4-E00B-4534-8815-50111FFF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73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633</xdr:col>
      <xdr:colOff>0</xdr:colOff>
      <xdr:row>89</xdr:row>
      <xdr:rowOff>0</xdr:rowOff>
    </xdr:from>
    <xdr:ext cx="152400" cy="152400"/>
    <xdr:pic>
      <xdr:nvPicPr>
        <xdr:cNvPr id="642" name="Image 641">
          <a:extLst>
            <a:ext uri="{FF2B5EF4-FFF2-40B4-BE49-F238E27FC236}">
              <a16:creationId xmlns:a16="http://schemas.microsoft.com/office/drawing/2014/main" id="{1C20FD06-2C71-4173-802B-01FE5C837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1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634</xdr:col>
      <xdr:colOff>0</xdr:colOff>
      <xdr:row>89</xdr:row>
      <xdr:rowOff>0</xdr:rowOff>
    </xdr:from>
    <xdr:ext cx="152400" cy="152400"/>
    <xdr:pic>
      <xdr:nvPicPr>
        <xdr:cNvPr id="643" name="Image 642">
          <a:extLst>
            <a:ext uri="{FF2B5EF4-FFF2-40B4-BE49-F238E27FC236}">
              <a16:creationId xmlns:a16="http://schemas.microsoft.com/office/drawing/2014/main" id="{AF029EBF-4F5E-4844-BB0C-0971F75A2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30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635</xdr:col>
      <xdr:colOff>0</xdr:colOff>
      <xdr:row>89</xdr:row>
      <xdr:rowOff>0</xdr:rowOff>
    </xdr:from>
    <xdr:ext cx="152400" cy="152400"/>
    <xdr:pic>
      <xdr:nvPicPr>
        <xdr:cNvPr id="644" name="Image 643">
          <a:extLst>
            <a:ext uri="{FF2B5EF4-FFF2-40B4-BE49-F238E27FC236}">
              <a16:creationId xmlns:a16="http://schemas.microsoft.com/office/drawing/2014/main" id="{2CF9D1EE-7616-43ED-983E-EB70A9BEF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08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636</xdr:col>
      <xdr:colOff>0</xdr:colOff>
      <xdr:row>89</xdr:row>
      <xdr:rowOff>0</xdr:rowOff>
    </xdr:from>
    <xdr:ext cx="152400" cy="152400"/>
    <xdr:pic>
      <xdr:nvPicPr>
        <xdr:cNvPr id="645" name="Image 644">
          <a:extLst>
            <a:ext uri="{FF2B5EF4-FFF2-40B4-BE49-F238E27FC236}">
              <a16:creationId xmlns:a16="http://schemas.microsoft.com/office/drawing/2014/main" id="{AAF01BD7-AEFA-4B69-99CA-15CE8A35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87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637</xdr:col>
      <xdr:colOff>0</xdr:colOff>
      <xdr:row>89</xdr:row>
      <xdr:rowOff>0</xdr:rowOff>
    </xdr:from>
    <xdr:ext cx="152400" cy="152400"/>
    <xdr:pic>
      <xdr:nvPicPr>
        <xdr:cNvPr id="646" name="Image 645">
          <a:extLst>
            <a:ext uri="{FF2B5EF4-FFF2-40B4-BE49-F238E27FC236}">
              <a16:creationId xmlns:a16="http://schemas.microsoft.com/office/drawing/2014/main" id="{4F41945D-BF33-4724-A799-58DAEB5DA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65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638</xdr:col>
      <xdr:colOff>0</xdr:colOff>
      <xdr:row>89</xdr:row>
      <xdr:rowOff>0</xdr:rowOff>
    </xdr:from>
    <xdr:ext cx="152400" cy="152400"/>
    <xdr:pic>
      <xdr:nvPicPr>
        <xdr:cNvPr id="647" name="Image 646">
          <a:extLst>
            <a:ext uri="{FF2B5EF4-FFF2-40B4-BE49-F238E27FC236}">
              <a16:creationId xmlns:a16="http://schemas.microsoft.com/office/drawing/2014/main" id="{23593580-016F-42B7-87A0-CC45BF9B8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44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639</xdr:col>
      <xdr:colOff>0</xdr:colOff>
      <xdr:row>89</xdr:row>
      <xdr:rowOff>0</xdr:rowOff>
    </xdr:from>
    <xdr:ext cx="152400" cy="152400"/>
    <xdr:pic>
      <xdr:nvPicPr>
        <xdr:cNvPr id="648" name="Image 647">
          <a:extLst>
            <a:ext uri="{FF2B5EF4-FFF2-40B4-BE49-F238E27FC236}">
              <a16:creationId xmlns:a16="http://schemas.microsoft.com/office/drawing/2014/main" id="{72405292-771C-47BB-817A-197B7D839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2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640</xdr:col>
      <xdr:colOff>0</xdr:colOff>
      <xdr:row>89</xdr:row>
      <xdr:rowOff>0</xdr:rowOff>
    </xdr:from>
    <xdr:ext cx="152400" cy="152400"/>
    <xdr:pic>
      <xdr:nvPicPr>
        <xdr:cNvPr id="649" name="Image 648">
          <a:extLst>
            <a:ext uri="{FF2B5EF4-FFF2-40B4-BE49-F238E27FC236}">
              <a16:creationId xmlns:a16="http://schemas.microsoft.com/office/drawing/2014/main" id="{8130220C-20B7-400F-8EC4-C5381C2A5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00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641</xdr:col>
      <xdr:colOff>0</xdr:colOff>
      <xdr:row>89</xdr:row>
      <xdr:rowOff>0</xdr:rowOff>
    </xdr:from>
    <xdr:ext cx="152400" cy="152400"/>
    <xdr:pic>
      <xdr:nvPicPr>
        <xdr:cNvPr id="650" name="Image 649">
          <a:extLst>
            <a:ext uri="{FF2B5EF4-FFF2-40B4-BE49-F238E27FC236}">
              <a16:creationId xmlns:a16="http://schemas.microsoft.com/office/drawing/2014/main" id="{E1E0D88F-0E59-42EE-A7F7-726CDFBE1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79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642</xdr:col>
      <xdr:colOff>0</xdr:colOff>
      <xdr:row>89</xdr:row>
      <xdr:rowOff>0</xdr:rowOff>
    </xdr:from>
    <xdr:ext cx="152400" cy="152400"/>
    <xdr:pic>
      <xdr:nvPicPr>
        <xdr:cNvPr id="651" name="Image 650">
          <a:extLst>
            <a:ext uri="{FF2B5EF4-FFF2-40B4-BE49-F238E27FC236}">
              <a16:creationId xmlns:a16="http://schemas.microsoft.com/office/drawing/2014/main" id="{C7350AA0-1B0B-4AAD-9DFC-47F3B348F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7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643</xdr:col>
      <xdr:colOff>0</xdr:colOff>
      <xdr:row>89</xdr:row>
      <xdr:rowOff>0</xdr:rowOff>
    </xdr:from>
    <xdr:ext cx="152400" cy="152400"/>
    <xdr:pic>
      <xdr:nvPicPr>
        <xdr:cNvPr id="652" name="Image 651">
          <a:extLst>
            <a:ext uri="{FF2B5EF4-FFF2-40B4-BE49-F238E27FC236}">
              <a16:creationId xmlns:a16="http://schemas.microsoft.com/office/drawing/2014/main" id="{4BD5DD8A-19BB-45AC-9273-035B282E2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36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644</xdr:col>
      <xdr:colOff>0</xdr:colOff>
      <xdr:row>89</xdr:row>
      <xdr:rowOff>0</xdr:rowOff>
    </xdr:from>
    <xdr:ext cx="152400" cy="152400"/>
    <xdr:pic>
      <xdr:nvPicPr>
        <xdr:cNvPr id="653" name="Image 652">
          <a:extLst>
            <a:ext uri="{FF2B5EF4-FFF2-40B4-BE49-F238E27FC236}">
              <a16:creationId xmlns:a16="http://schemas.microsoft.com/office/drawing/2014/main" id="{643AC81E-38AC-4CF6-B16F-A6B70A81E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4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645</xdr:col>
      <xdr:colOff>0</xdr:colOff>
      <xdr:row>89</xdr:row>
      <xdr:rowOff>0</xdr:rowOff>
    </xdr:from>
    <xdr:ext cx="152400" cy="152400"/>
    <xdr:pic>
      <xdr:nvPicPr>
        <xdr:cNvPr id="654" name="Image 653">
          <a:extLst>
            <a:ext uri="{FF2B5EF4-FFF2-40B4-BE49-F238E27FC236}">
              <a16:creationId xmlns:a16="http://schemas.microsoft.com/office/drawing/2014/main" id="{C214DD3F-E4C8-4258-A566-3E96D855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93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646</xdr:col>
      <xdr:colOff>0</xdr:colOff>
      <xdr:row>89</xdr:row>
      <xdr:rowOff>0</xdr:rowOff>
    </xdr:from>
    <xdr:ext cx="152400" cy="152400"/>
    <xdr:pic>
      <xdr:nvPicPr>
        <xdr:cNvPr id="655" name="Image 654">
          <a:extLst>
            <a:ext uri="{FF2B5EF4-FFF2-40B4-BE49-F238E27FC236}">
              <a16:creationId xmlns:a16="http://schemas.microsoft.com/office/drawing/2014/main" id="{CE007961-06E6-4588-9EBD-5817869DA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71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647</xdr:col>
      <xdr:colOff>0</xdr:colOff>
      <xdr:row>89</xdr:row>
      <xdr:rowOff>0</xdr:rowOff>
    </xdr:from>
    <xdr:ext cx="152400" cy="152400"/>
    <xdr:pic>
      <xdr:nvPicPr>
        <xdr:cNvPr id="656" name="Image 655">
          <a:extLst>
            <a:ext uri="{FF2B5EF4-FFF2-40B4-BE49-F238E27FC236}">
              <a16:creationId xmlns:a16="http://schemas.microsoft.com/office/drawing/2014/main" id="{71EEDE9E-61CC-4080-8A55-7C02C8D86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0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648</xdr:col>
      <xdr:colOff>0</xdr:colOff>
      <xdr:row>89</xdr:row>
      <xdr:rowOff>0</xdr:rowOff>
    </xdr:from>
    <xdr:ext cx="152400" cy="152400"/>
    <xdr:pic>
      <xdr:nvPicPr>
        <xdr:cNvPr id="657" name="Image 656">
          <a:extLst>
            <a:ext uri="{FF2B5EF4-FFF2-40B4-BE49-F238E27FC236}">
              <a16:creationId xmlns:a16="http://schemas.microsoft.com/office/drawing/2014/main" id="{DD510DA5-74BD-4DEE-85A6-20E952645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28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649</xdr:col>
      <xdr:colOff>0</xdr:colOff>
      <xdr:row>89</xdr:row>
      <xdr:rowOff>0</xdr:rowOff>
    </xdr:from>
    <xdr:ext cx="152400" cy="152400"/>
    <xdr:pic>
      <xdr:nvPicPr>
        <xdr:cNvPr id="658" name="Image 657">
          <a:extLst>
            <a:ext uri="{FF2B5EF4-FFF2-40B4-BE49-F238E27FC236}">
              <a16:creationId xmlns:a16="http://schemas.microsoft.com/office/drawing/2014/main" id="{7BB2F525-4139-4753-90C1-D7C6425AC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6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650</xdr:col>
      <xdr:colOff>0</xdr:colOff>
      <xdr:row>89</xdr:row>
      <xdr:rowOff>0</xdr:rowOff>
    </xdr:from>
    <xdr:ext cx="152400" cy="152400"/>
    <xdr:pic>
      <xdr:nvPicPr>
        <xdr:cNvPr id="659" name="Image 658">
          <a:extLst>
            <a:ext uri="{FF2B5EF4-FFF2-40B4-BE49-F238E27FC236}">
              <a16:creationId xmlns:a16="http://schemas.microsoft.com/office/drawing/2014/main" id="{B7B4541A-5A61-4858-A061-C357E3FE1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5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651</xdr:col>
      <xdr:colOff>0</xdr:colOff>
      <xdr:row>89</xdr:row>
      <xdr:rowOff>0</xdr:rowOff>
    </xdr:from>
    <xdr:ext cx="152400" cy="152400"/>
    <xdr:pic>
      <xdr:nvPicPr>
        <xdr:cNvPr id="660" name="Image 659">
          <a:extLst>
            <a:ext uri="{FF2B5EF4-FFF2-40B4-BE49-F238E27FC236}">
              <a16:creationId xmlns:a16="http://schemas.microsoft.com/office/drawing/2014/main" id="{FCD7251E-B673-4101-BADF-470EB9F20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63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652</xdr:col>
      <xdr:colOff>0</xdr:colOff>
      <xdr:row>89</xdr:row>
      <xdr:rowOff>0</xdr:rowOff>
    </xdr:from>
    <xdr:ext cx="152400" cy="152400"/>
    <xdr:pic>
      <xdr:nvPicPr>
        <xdr:cNvPr id="661" name="Image 660">
          <a:extLst>
            <a:ext uri="{FF2B5EF4-FFF2-40B4-BE49-F238E27FC236}">
              <a16:creationId xmlns:a16="http://schemas.microsoft.com/office/drawing/2014/main" id="{E1786984-E433-4412-A284-9CFBB45EF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2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653</xdr:col>
      <xdr:colOff>0</xdr:colOff>
      <xdr:row>89</xdr:row>
      <xdr:rowOff>0</xdr:rowOff>
    </xdr:from>
    <xdr:ext cx="152400" cy="152400"/>
    <xdr:pic>
      <xdr:nvPicPr>
        <xdr:cNvPr id="662" name="Image 661">
          <a:extLst>
            <a:ext uri="{FF2B5EF4-FFF2-40B4-BE49-F238E27FC236}">
              <a16:creationId xmlns:a16="http://schemas.microsoft.com/office/drawing/2014/main" id="{46841D4B-B8FF-4C65-A479-346B2F98E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0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654</xdr:col>
      <xdr:colOff>0</xdr:colOff>
      <xdr:row>89</xdr:row>
      <xdr:rowOff>0</xdr:rowOff>
    </xdr:from>
    <xdr:ext cx="152400" cy="152400"/>
    <xdr:pic>
      <xdr:nvPicPr>
        <xdr:cNvPr id="663" name="Image 662">
          <a:extLst>
            <a:ext uri="{FF2B5EF4-FFF2-40B4-BE49-F238E27FC236}">
              <a16:creationId xmlns:a16="http://schemas.microsoft.com/office/drawing/2014/main" id="{B9658A83-B094-4167-9789-BFDC59B6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99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655</xdr:col>
      <xdr:colOff>0</xdr:colOff>
      <xdr:row>89</xdr:row>
      <xdr:rowOff>0</xdr:rowOff>
    </xdr:from>
    <xdr:ext cx="152400" cy="152400"/>
    <xdr:pic>
      <xdr:nvPicPr>
        <xdr:cNvPr id="664" name="Image 663">
          <a:extLst>
            <a:ext uri="{FF2B5EF4-FFF2-40B4-BE49-F238E27FC236}">
              <a16:creationId xmlns:a16="http://schemas.microsoft.com/office/drawing/2014/main" id="{3207A6A3-47B7-4401-B6C6-C6788CF44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77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656</xdr:col>
      <xdr:colOff>0</xdr:colOff>
      <xdr:row>89</xdr:row>
      <xdr:rowOff>0</xdr:rowOff>
    </xdr:from>
    <xdr:ext cx="152400" cy="152400"/>
    <xdr:pic>
      <xdr:nvPicPr>
        <xdr:cNvPr id="665" name="Image 664">
          <a:extLst>
            <a:ext uri="{FF2B5EF4-FFF2-40B4-BE49-F238E27FC236}">
              <a16:creationId xmlns:a16="http://schemas.microsoft.com/office/drawing/2014/main" id="{B7E102B0-0D6A-4BDA-8B16-FC790ECEE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56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657</xdr:col>
      <xdr:colOff>0</xdr:colOff>
      <xdr:row>89</xdr:row>
      <xdr:rowOff>0</xdr:rowOff>
    </xdr:from>
    <xdr:ext cx="152400" cy="152400"/>
    <xdr:pic>
      <xdr:nvPicPr>
        <xdr:cNvPr id="666" name="Image 665">
          <a:extLst>
            <a:ext uri="{FF2B5EF4-FFF2-40B4-BE49-F238E27FC236}">
              <a16:creationId xmlns:a16="http://schemas.microsoft.com/office/drawing/2014/main" id="{E8A58910-8808-4E64-8482-EFBAED89D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34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658</xdr:col>
      <xdr:colOff>0</xdr:colOff>
      <xdr:row>89</xdr:row>
      <xdr:rowOff>0</xdr:rowOff>
    </xdr:from>
    <xdr:ext cx="152400" cy="152400"/>
    <xdr:pic>
      <xdr:nvPicPr>
        <xdr:cNvPr id="667" name="Image 666">
          <a:extLst>
            <a:ext uri="{FF2B5EF4-FFF2-40B4-BE49-F238E27FC236}">
              <a16:creationId xmlns:a16="http://schemas.microsoft.com/office/drawing/2014/main" id="{3EE39398-837C-468A-B6AF-6A1C51B16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12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659</xdr:col>
      <xdr:colOff>0</xdr:colOff>
      <xdr:row>89</xdr:row>
      <xdr:rowOff>0</xdr:rowOff>
    </xdr:from>
    <xdr:ext cx="152400" cy="152400"/>
    <xdr:pic>
      <xdr:nvPicPr>
        <xdr:cNvPr id="668" name="Image 667">
          <a:extLst>
            <a:ext uri="{FF2B5EF4-FFF2-40B4-BE49-F238E27FC236}">
              <a16:creationId xmlns:a16="http://schemas.microsoft.com/office/drawing/2014/main" id="{60F2769F-39BF-493F-9A84-EF9402A1B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91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660</xdr:col>
      <xdr:colOff>0</xdr:colOff>
      <xdr:row>89</xdr:row>
      <xdr:rowOff>0</xdr:rowOff>
    </xdr:from>
    <xdr:ext cx="152400" cy="152400"/>
    <xdr:pic>
      <xdr:nvPicPr>
        <xdr:cNvPr id="669" name="Image 668">
          <a:extLst>
            <a:ext uri="{FF2B5EF4-FFF2-40B4-BE49-F238E27FC236}">
              <a16:creationId xmlns:a16="http://schemas.microsoft.com/office/drawing/2014/main" id="{D70A8DB2-6B2D-40BB-9098-B0697D6D0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69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661</xdr:col>
      <xdr:colOff>0</xdr:colOff>
      <xdr:row>89</xdr:row>
      <xdr:rowOff>0</xdr:rowOff>
    </xdr:from>
    <xdr:ext cx="152400" cy="152400"/>
    <xdr:pic>
      <xdr:nvPicPr>
        <xdr:cNvPr id="670" name="Image 669">
          <a:extLst>
            <a:ext uri="{FF2B5EF4-FFF2-40B4-BE49-F238E27FC236}">
              <a16:creationId xmlns:a16="http://schemas.microsoft.com/office/drawing/2014/main" id="{C9F1E15D-6BC9-4135-A999-E66142981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8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662</xdr:col>
      <xdr:colOff>0</xdr:colOff>
      <xdr:row>89</xdr:row>
      <xdr:rowOff>0</xdr:rowOff>
    </xdr:from>
    <xdr:ext cx="152400" cy="152400"/>
    <xdr:pic>
      <xdr:nvPicPr>
        <xdr:cNvPr id="671" name="Image 670">
          <a:extLst>
            <a:ext uri="{FF2B5EF4-FFF2-40B4-BE49-F238E27FC236}">
              <a16:creationId xmlns:a16="http://schemas.microsoft.com/office/drawing/2014/main" id="{92A2A197-72DC-4E50-B9F9-99A5E5C58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26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663</xdr:col>
      <xdr:colOff>0</xdr:colOff>
      <xdr:row>89</xdr:row>
      <xdr:rowOff>0</xdr:rowOff>
    </xdr:from>
    <xdr:ext cx="152400" cy="152400"/>
    <xdr:pic>
      <xdr:nvPicPr>
        <xdr:cNvPr id="672" name="Image 671">
          <a:extLst>
            <a:ext uri="{FF2B5EF4-FFF2-40B4-BE49-F238E27FC236}">
              <a16:creationId xmlns:a16="http://schemas.microsoft.com/office/drawing/2014/main" id="{52F732BD-7F63-4D4B-BD47-395CA81A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05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664</xdr:col>
      <xdr:colOff>0</xdr:colOff>
      <xdr:row>89</xdr:row>
      <xdr:rowOff>0</xdr:rowOff>
    </xdr:from>
    <xdr:ext cx="152400" cy="152400"/>
    <xdr:pic>
      <xdr:nvPicPr>
        <xdr:cNvPr id="673" name="Image 672">
          <a:extLst>
            <a:ext uri="{FF2B5EF4-FFF2-40B4-BE49-F238E27FC236}">
              <a16:creationId xmlns:a16="http://schemas.microsoft.com/office/drawing/2014/main" id="{51FAA717-AC66-4F63-B662-2ED853CA9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83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665</xdr:col>
      <xdr:colOff>0</xdr:colOff>
      <xdr:row>89</xdr:row>
      <xdr:rowOff>0</xdr:rowOff>
    </xdr:from>
    <xdr:ext cx="152400" cy="152400"/>
    <xdr:pic>
      <xdr:nvPicPr>
        <xdr:cNvPr id="674" name="Image 673">
          <a:extLst>
            <a:ext uri="{FF2B5EF4-FFF2-40B4-BE49-F238E27FC236}">
              <a16:creationId xmlns:a16="http://schemas.microsoft.com/office/drawing/2014/main" id="{900B4480-4992-4FE0-9BC9-4B39B4C6D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62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666</xdr:col>
      <xdr:colOff>0</xdr:colOff>
      <xdr:row>89</xdr:row>
      <xdr:rowOff>0</xdr:rowOff>
    </xdr:from>
    <xdr:ext cx="152400" cy="152400"/>
    <xdr:pic>
      <xdr:nvPicPr>
        <xdr:cNvPr id="675" name="Image 674">
          <a:extLst>
            <a:ext uri="{FF2B5EF4-FFF2-40B4-BE49-F238E27FC236}">
              <a16:creationId xmlns:a16="http://schemas.microsoft.com/office/drawing/2014/main" id="{85FE576F-BD4B-44D2-8940-20210CE99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40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667</xdr:col>
      <xdr:colOff>0</xdr:colOff>
      <xdr:row>89</xdr:row>
      <xdr:rowOff>0</xdr:rowOff>
    </xdr:from>
    <xdr:ext cx="152400" cy="152400"/>
    <xdr:pic>
      <xdr:nvPicPr>
        <xdr:cNvPr id="676" name="Image 675">
          <a:extLst>
            <a:ext uri="{FF2B5EF4-FFF2-40B4-BE49-F238E27FC236}">
              <a16:creationId xmlns:a16="http://schemas.microsoft.com/office/drawing/2014/main" id="{83CA6686-00C5-48D3-ADED-AA75F6CE2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18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668</xdr:col>
      <xdr:colOff>0</xdr:colOff>
      <xdr:row>89</xdr:row>
      <xdr:rowOff>0</xdr:rowOff>
    </xdr:from>
    <xdr:ext cx="152400" cy="152400"/>
    <xdr:pic>
      <xdr:nvPicPr>
        <xdr:cNvPr id="677" name="Image 676">
          <a:extLst>
            <a:ext uri="{FF2B5EF4-FFF2-40B4-BE49-F238E27FC236}">
              <a16:creationId xmlns:a16="http://schemas.microsoft.com/office/drawing/2014/main" id="{46C22A53-15CA-4356-9C2F-52FF428F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7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669</xdr:col>
      <xdr:colOff>0</xdr:colOff>
      <xdr:row>89</xdr:row>
      <xdr:rowOff>0</xdr:rowOff>
    </xdr:from>
    <xdr:ext cx="152400" cy="152400"/>
    <xdr:pic>
      <xdr:nvPicPr>
        <xdr:cNvPr id="678" name="Image 677">
          <a:extLst>
            <a:ext uri="{FF2B5EF4-FFF2-40B4-BE49-F238E27FC236}">
              <a16:creationId xmlns:a16="http://schemas.microsoft.com/office/drawing/2014/main" id="{DE01F36E-52FE-4144-B1FD-22E206B4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75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670</xdr:col>
      <xdr:colOff>0</xdr:colOff>
      <xdr:row>89</xdr:row>
      <xdr:rowOff>0</xdr:rowOff>
    </xdr:from>
    <xdr:ext cx="152400" cy="152400"/>
    <xdr:pic>
      <xdr:nvPicPr>
        <xdr:cNvPr id="679" name="Image 678">
          <a:extLst>
            <a:ext uri="{FF2B5EF4-FFF2-40B4-BE49-F238E27FC236}">
              <a16:creationId xmlns:a16="http://schemas.microsoft.com/office/drawing/2014/main" id="{BBE07223-7B28-42A3-876F-4533E5EDB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671</xdr:col>
      <xdr:colOff>0</xdr:colOff>
      <xdr:row>89</xdr:row>
      <xdr:rowOff>0</xdr:rowOff>
    </xdr:from>
    <xdr:ext cx="152400" cy="152400"/>
    <xdr:pic>
      <xdr:nvPicPr>
        <xdr:cNvPr id="680" name="Image 679">
          <a:extLst>
            <a:ext uri="{FF2B5EF4-FFF2-40B4-BE49-F238E27FC236}">
              <a16:creationId xmlns:a16="http://schemas.microsoft.com/office/drawing/2014/main" id="{E514A0B3-035D-4C54-9D98-76C9B3C9C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32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672</xdr:col>
      <xdr:colOff>0</xdr:colOff>
      <xdr:row>89</xdr:row>
      <xdr:rowOff>0</xdr:rowOff>
    </xdr:from>
    <xdr:ext cx="152400" cy="152400"/>
    <xdr:pic>
      <xdr:nvPicPr>
        <xdr:cNvPr id="681" name="Image 680">
          <a:extLst>
            <a:ext uri="{FF2B5EF4-FFF2-40B4-BE49-F238E27FC236}">
              <a16:creationId xmlns:a16="http://schemas.microsoft.com/office/drawing/2014/main" id="{C61CD92F-AB9B-4675-9897-1F4BFE0F2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11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673</xdr:col>
      <xdr:colOff>0</xdr:colOff>
      <xdr:row>89</xdr:row>
      <xdr:rowOff>0</xdr:rowOff>
    </xdr:from>
    <xdr:ext cx="152400" cy="152400"/>
    <xdr:pic>
      <xdr:nvPicPr>
        <xdr:cNvPr id="682" name="Image 681">
          <a:extLst>
            <a:ext uri="{FF2B5EF4-FFF2-40B4-BE49-F238E27FC236}">
              <a16:creationId xmlns:a16="http://schemas.microsoft.com/office/drawing/2014/main" id="{42F7D023-6B4F-47E0-B02D-7DABF29F3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89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674</xdr:col>
      <xdr:colOff>0</xdr:colOff>
      <xdr:row>89</xdr:row>
      <xdr:rowOff>0</xdr:rowOff>
    </xdr:from>
    <xdr:ext cx="152400" cy="152400"/>
    <xdr:pic>
      <xdr:nvPicPr>
        <xdr:cNvPr id="683" name="Image 682">
          <a:extLst>
            <a:ext uri="{FF2B5EF4-FFF2-40B4-BE49-F238E27FC236}">
              <a16:creationId xmlns:a16="http://schemas.microsoft.com/office/drawing/2014/main" id="{E6CFC266-8291-44E9-9516-EE82B8A6F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67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675</xdr:col>
      <xdr:colOff>0</xdr:colOff>
      <xdr:row>89</xdr:row>
      <xdr:rowOff>0</xdr:rowOff>
    </xdr:from>
    <xdr:ext cx="152400" cy="152400"/>
    <xdr:pic>
      <xdr:nvPicPr>
        <xdr:cNvPr id="684" name="Image 683">
          <a:extLst>
            <a:ext uri="{FF2B5EF4-FFF2-40B4-BE49-F238E27FC236}">
              <a16:creationId xmlns:a16="http://schemas.microsoft.com/office/drawing/2014/main" id="{793D2E0D-090F-4E2D-A3E4-B5EBE750C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6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676</xdr:col>
      <xdr:colOff>0</xdr:colOff>
      <xdr:row>89</xdr:row>
      <xdr:rowOff>0</xdr:rowOff>
    </xdr:from>
    <xdr:ext cx="152400" cy="152400"/>
    <xdr:pic>
      <xdr:nvPicPr>
        <xdr:cNvPr id="685" name="Image 684">
          <a:extLst>
            <a:ext uri="{FF2B5EF4-FFF2-40B4-BE49-F238E27FC236}">
              <a16:creationId xmlns:a16="http://schemas.microsoft.com/office/drawing/2014/main" id="{FAFBFA3A-2BB9-487C-991C-B383C3A61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4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677</xdr:col>
      <xdr:colOff>0</xdr:colOff>
      <xdr:row>89</xdr:row>
      <xdr:rowOff>0</xdr:rowOff>
    </xdr:from>
    <xdr:ext cx="152400" cy="152400"/>
    <xdr:pic>
      <xdr:nvPicPr>
        <xdr:cNvPr id="686" name="Image 685">
          <a:extLst>
            <a:ext uri="{FF2B5EF4-FFF2-40B4-BE49-F238E27FC236}">
              <a16:creationId xmlns:a16="http://schemas.microsoft.com/office/drawing/2014/main" id="{57B07F43-D10C-4905-A3DE-034D263B2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03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678</xdr:col>
      <xdr:colOff>0</xdr:colOff>
      <xdr:row>89</xdr:row>
      <xdr:rowOff>0</xdr:rowOff>
    </xdr:from>
    <xdr:ext cx="152400" cy="152400"/>
    <xdr:pic>
      <xdr:nvPicPr>
        <xdr:cNvPr id="687" name="Image 686">
          <a:extLst>
            <a:ext uri="{FF2B5EF4-FFF2-40B4-BE49-F238E27FC236}">
              <a16:creationId xmlns:a16="http://schemas.microsoft.com/office/drawing/2014/main" id="{1F0635EA-09EE-4827-A9F6-8E3E3D28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81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679</xdr:col>
      <xdr:colOff>0</xdr:colOff>
      <xdr:row>89</xdr:row>
      <xdr:rowOff>0</xdr:rowOff>
    </xdr:from>
    <xdr:ext cx="152400" cy="152400"/>
    <xdr:pic>
      <xdr:nvPicPr>
        <xdr:cNvPr id="688" name="Image 687">
          <a:extLst>
            <a:ext uri="{FF2B5EF4-FFF2-40B4-BE49-F238E27FC236}">
              <a16:creationId xmlns:a16="http://schemas.microsoft.com/office/drawing/2014/main" id="{2F4F394F-D41D-4139-8F0D-ED9659146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0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680</xdr:col>
      <xdr:colOff>0</xdr:colOff>
      <xdr:row>89</xdr:row>
      <xdr:rowOff>0</xdr:rowOff>
    </xdr:from>
    <xdr:ext cx="152400" cy="152400"/>
    <xdr:pic>
      <xdr:nvPicPr>
        <xdr:cNvPr id="689" name="Image 688">
          <a:extLst>
            <a:ext uri="{FF2B5EF4-FFF2-40B4-BE49-F238E27FC236}">
              <a16:creationId xmlns:a16="http://schemas.microsoft.com/office/drawing/2014/main" id="{640F6BBF-11F4-4E0D-9DC2-B5A8CA6AD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8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681</xdr:col>
      <xdr:colOff>0</xdr:colOff>
      <xdr:row>89</xdr:row>
      <xdr:rowOff>0</xdr:rowOff>
    </xdr:from>
    <xdr:ext cx="152400" cy="152400"/>
    <xdr:pic>
      <xdr:nvPicPr>
        <xdr:cNvPr id="690" name="Image 689">
          <a:extLst>
            <a:ext uri="{FF2B5EF4-FFF2-40B4-BE49-F238E27FC236}">
              <a16:creationId xmlns:a16="http://schemas.microsoft.com/office/drawing/2014/main" id="{E650B08A-7088-4812-ABCC-7B145068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17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682</xdr:col>
      <xdr:colOff>0</xdr:colOff>
      <xdr:row>89</xdr:row>
      <xdr:rowOff>0</xdr:rowOff>
    </xdr:from>
    <xdr:ext cx="152400" cy="152400"/>
    <xdr:pic>
      <xdr:nvPicPr>
        <xdr:cNvPr id="691" name="Image 690">
          <a:extLst>
            <a:ext uri="{FF2B5EF4-FFF2-40B4-BE49-F238E27FC236}">
              <a16:creationId xmlns:a16="http://schemas.microsoft.com/office/drawing/2014/main" id="{B355C892-AB9E-4346-B725-81853FA9D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95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683</xdr:col>
      <xdr:colOff>0</xdr:colOff>
      <xdr:row>89</xdr:row>
      <xdr:rowOff>0</xdr:rowOff>
    </xdr:from>
    <xdr:ext cx="152400" cy="152400"/>
    <xdr:pic>
      <xdr:nvPicPr>
        <xdr:cNvPr id="692" name="Image 691">
          <a:extLst>
            <a:ext uri="{FF2B5EF4-FFF2-40B4-BE49-F238E27FC236}">
              <a16:creationId xmlns:a16="http://schemas.microsoft.com/office/drawing/2014/main" id="{CBB3BE4D-5EDC-47ED-A188-C431B1389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73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684</xdr:col>
      <xdr:colOff>0</xdr:colOff>
      <xdr:row>89</xdr:row>
      <xdr:rowOff>0</xdr:rowOff>
    </xdr:from>
    <xdr:ext cx="152400" cy="152400"/>
    <xdr:pic>
      <xdr:nvPicPr>
        <xdr:cNvPr id="693" name="Image 692">
          <a:extLst>
            <a:ext uri="{FF2B5EF4-FFF2-40B4-BE49-F238E27FC236}">
              <a16:creationId xmlns:a16="http://schemas.microsoft.com/office/drawing/2014/main" id="{E5DD5A14-82FE-4AC3-B7E4-D21988E51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2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685</xdr:col>
      <xdr:colOff>0</xdr:colOff>
      <xdr:row>89</xdr:row>
      <xdr:rowOff>0</xdr:rowOff>
    </xdr:from>
    <xdr:ext cx="152400" cy="152400"/>
    <xdr:pic>
      <xdr:nvPicPr>
        <xdr:cNvPr id="694" name="Image 693">
          <a:extLst>
            <a:ext uri="{FF2B5EF4-FFF2-40B4-BE49-F238E27FC236}">
              <a16:creationId xmlns:a16="http://schemas.microsoft.com/office/drawing/2014/main" id="{513C2396-F351-46F9-8585-7447EC8BF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30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686</xdr:col>
      <xdr:colOff>0</xdr:colOff>
      <xdr:row>89</xdr:row>
      <xdr:rowOff>0</xdr:rowOff>
    </xdr:from>
    <xdr:ext cx="152400" cy="152400"/>
    <xdr:pic>
      <xdr:nvPicPr>
        <xdr:cNvPr id="695" name="Image 694">
          <a:extLst>
            <a:ext uri="{FF2B5EF4-FFF2-40B4-BE49-F238E27FC236}">
              <a16:creationId xmlns:a16="http://schemas.microsoft.com/office/drawing/2014/main" id="{DC42E24C-CD71-4CDD-B178-594AE65B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09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687</xdr:col>
      <xdr:colOff>0</xdr:colOff>
      <xdr:row>89</xdr:row>
      <xdr:rowOff>0</xdr:rowOff>
    </xdr:from>
    <xdr:ext cx="152400" cy="152400"/>
    <xdr:pic>
      <xdr:nvPicPr>
        <xdr:cNvPr id="696" name="Image 695">
          <a:extLst>
            <a:ext uri="{FF2B5EF4-FFF2-40B4-BE49-F238E27FC236}">
              <a16:creationId xmlns:a16="http://schemas.microsoft.com/office/drawing/2014/main" id="{EDBAC014-603D-4B9B-BA49-5A1415EF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87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688</xdr:col>
      <xdr:colOff>0</xdr:colOff>
      <xdr:row>89</xdr:row>
      <xdr:rowOff>0</xdr:rowOff>
    </xdr:from>
    <xdr:ext cx="152400" cy="152400"/>
    <xdr:pic>
      <xdr:nvPicPr>
        <xdr:cNvPr id="697" name="Image 696">
          <a:extLst>
            <a:ext uri="{FF2B5EF4-FFF2-40B4-BE49-F238E27FC236}">
              <a16:creationId xmlns:a16="http://schemas.microsoft.com/office/drawing/2014/main" id="{DE10735B-AFF4-49EC-87F6-1A59EBA0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66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689</xdr:col>
      <xdr:colOff>0</xdr:colOff>
      <xdr:row>89</xdr:row>
      <xdr:rowOff>0</xdr:rowOff>
    </xdr:from>
    <xdr:ext cx="152400" cy="152400"/>
    <xdr:pic>
      <xdr:nvPicPr>
        <xdr:cNvPr id="698" name="Image 697">
          <a:extLst>
            <a:ext uri="{FF2B5EF4-FFF2-40B4-BE49-F238E27FC236}">
              <a16:creationId xmlns:a16="http://schemas.microsoft.com/office/drawing/2014/main" id="{73DD83B1-9D84-462F-B143-CBE7091D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44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690</xdr:col>
      <xdr:colOff>0</xdr:colOff>
      <xdr:row>89</xdr:row>
      <xdr:rowOff>0</xdr:rowOff>
    </xdr:from>
    <xdr:ext cx="152400" cy="152400"/>
    <xdr:pic>
      <xdr:nvPicPr>
        <xdr:cNvPr id="699" name="Image 698">
          <a:extLst>
            <a:ext uri="{FF2B5EF4-FFF2-40B4-BE49-F238E27FC236}">
              <a16:creationId xmlns:a16="http://schemas.microsoft.com/office/drawing/2014/main" id="{BD475E66-D4AC-4F85-BB7D-8D57CD697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23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691</xdr:col>
      <xdr:colOff>0</xdr:colOff>
      <xdr:row>89</xdr:row>
      <xdr:rowOff>0</xdr:rowOff>
    </xdr:from>
    <xdr:ext cx="152400" cy="152400"/>
    <xdr:pic>
      <xdr:nvPicPr>
        <xdr:cNvPr id="700" name="Image 699">
          <a:extLst>
            <a:ext uri="{FF2B5EF4-FFF2-40B4-BE49-F238E27FC236}">
              <a16:creationId xmlns:a16="http://schemas.microsoft.com/office/drawing/2014/main" id="{4DB6E38E-0227-46DC-BDA6-4F3694FDF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01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692</xdr:col>
      <xdr:colOff>0</xdr:colOff>
      <xdr:row>89</xdr:row>
      <xdr:rowOff>0</xdr:rowOff>
    </xdr:from>
    <xdr:ext cx="152400" cy="152400"/>
    <xdr:pic>
      <xdr:nvPicPr>
        <xdr:cNvPr id="701" name="Image 700">
          <a:extLst>
            <a:ext uri="{FF2B5EF4-FFF2-40B4-BE49-F238E27FC236}">
              <a16:creationId xmlns:a16="http://schemas.microsoft.com/office/drawing/2014/main" id="{F47AB6B8-79DF-4D68-A483-E10C77E10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79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693</xdr:col>
      <xdr:colOff>0</xdr:colOff>
      <xdr:row>89</xdr:row>
      <xdr:rowOff>0</xdr:rowOff>
    </xdr:from>
    <xdr:ext cx="152400" cy="152400"/>
    <xdr:pic>
      <xdr:nvPicPr>
        <xdr:cNvPr id="702" name="Image 701">
          <a:extLst>
            <a:ext uri="{FF2B5EF4-FFF2-40B4-BE49-F238E27FC236}">
              <a16:creationId xmlns:a16="http://schemas.microsoft.com/office/drawing/2014/main" id="{1744D02B-933C-48C5-8EE8-2B4E44D4D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58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694</xdr:col>
      <xdr:colOff>0</xdr:colOff>
      <xdr:row>89</xdr:row>
      <xdr:rowOff>0</xdr:rowOff>
    </xdr:from>
    <xdr:ext cx="152400" cy="152400"/>
    <xdr:pic>
      <xdr:nvPicPr>
        <xdr:cNvPr id="703" name="Image 702">
          <a:extLst>
            <a:ext uri="{FF2B5EF4-FFF2-40B4-BE49-F238E27FC236}">
              <a16:creationId xmlns:a16="http://schemas.microsoft.com/office/drawing/2014/main" id="{7A725EB3-EEE1-44DB-BB00-958873CA4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36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695</xdr:col>
      <xdr:colOff>0</xdr:colOff>
      <xdr:row>89</xdr:row>
      <xdr:rowOff>0</xdr:rowOff>
    </xdr:from>
    <xdr:ext cx="152400" cy="152400"/>
    <xdr:pic>
      <xdr:nvPicPr>
        <xdr:cNvPr id="704" name="Image 703">
          <a:extLst>
            <a:ext uri="{FF2B5EF4-FFF2-40B4-BE49-F238E27FC236}">
              <a16:creationId xmlns:a16="http://schemas.microsoft.com/office/drawing/2014/main" id="{9DDF12B9-E3F4-4F4B-9DA6-4E5C3605C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5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696</xdr:col>
      <xdr:colOff>0</xdr:colOff>
      <xdr:row>89</xdr:row>
      <xdr:rowOff>0</xdr:rowOff>
    </xdr:from>
    <xdr:ext cx="152400" cy="152400"/>
    <xdr:pic>
      <xdr:nvPicPr>
        <xdr:cNvPr id="705" name="Image 704">
          <a:extLst>
            <a:ext uri="{FF2B5EF4-FFF2-40B4-BE49-F238E27FC236}">
              <a16:creationId xmlns:a16="http://schemas.microsoft.com/office/drawing/2014/main" id="{6C537BC6-778E-48B0-A4AC-AE13F580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93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697</xdr:col>
      <xdr:colOff>0</xdr:colOff>
      <xdr:row>89</xdr:row>
      <xdr:rowOff>0</xdr:rowOff>
    </xdr:from>
    <xdr:ext cx="152400" cy="152400"/>
    <xdr:pic>
      <xdr:nvPicPr>
        <xdr:cNvPr id="706" name="Image 705">
          <a:extLst>
            <a:ext uri="{FF2B5EF4-FFF2-40B4-BE49-F238E27FC236}">
              <a16:creationId xmlns:a16="http://schemas.microsoft.com/office/drawing/2014/main" id="{43A23A52-B7DD-4365-B14A-782397E05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72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698</xdr:col>
      <xdr:colOff>0</xdr:colOff>
      <xdr:row>89</xdr:row>
      <xdr:rowOff>0</xdr:rowOff>
    </xdr:from>
    <xdr:ext cx="152400" cy="152400"/>
    <xdr:pic>
      <xdr:nvPicPr>
        <xdr:cNvPr id="707" name="Image 706">
          <a:extLst>
            <a:ext uri="{FF2B5EF4-FFF2-40B4-BE49-F238E27FC236}">
              <a16:creationId xmlns:a16="http://schemas.microsoft.com/office/drawing/2014/main" id="{74FA5F48-592E-4989-8090-11113B14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50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699</xdr:col>
      <xdr:colOff>0</xdr:colOff>
      <xdr:row>89</xdr:row>
      <xdr:rowOff>0</xdr:rowOff>
    </xdr:from>
    <xdr:ext cx="152400" cy="152400"/>
    <xdr:pic>
      <xdr:nvPicPr>
        <xdr:cNvPr id="708" name="Image 707">
          <a:extLst>
            <a:ext uri="{FF2B5EF4-FFF2-40B4-BE49-F238E27FC236}">
              <a16:creationId xmlns:a16="http://schemas.microsoft.com/office/drawing/2014/main" id="{22FE3E0E-376B-4AF1-8B33-A507A1A9D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700</xdr:col>
      <xdr:colOff>0</xdr:colOff>
      <xdr:row>89</xdr:row>
      <xdr:rowOff>0</xdr:rowOff>
    </xdr:from>
    <xdr:ext cx="152400" cy="152400"/>
    <xdr:pic>
      <xdr:nvPicPr>
        <xdr:cNvPr id="709" name="Image 708">
          <a:extLst>
            <a:ext uri="{FF2B5EF4-FFF2-40B4-BE49-F238E27FC236}">
              <a16:creationId xmlns:a16="http://schemas.microsoft.com/office/drawing/2014/main" id="{53F7906F-73C0-43BD-BF96-6C01D1D7B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07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701</xdr:col>
      <xdr:colOff>0</xdr:colOff>
      <xdr:row>89</xdr:row>
      <xdr:rowOff>0</xdr:rowOff>
    </xdr:from>
    <xdr:ext cx="152400" cy="152400"/>
    <xdr:pic>
      <xdr:nvPicPr>
        <xdr:cNvPr id="710" name="Image 709">
          <a:extLst>
            <a:ext uri="{FF2B5EF4-FFF2-40B4-BE49-F238E27FC236}">
              <a16:creationId xmlns:a16="http://schemas.microsoft.com/office/drawing/2014/main" id="{5253D783-91CC-47BA-BD2F-24E64EB6A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5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702</xdr:col>
      <xdr:colOff>0</xdr:colOff>
      <xdr:row>89</xdr:row>
      <xdr:rowOff>0</xdr:rowOff>
    </xdr:from>
    <xdr:ext cx="152400" cy="152400"/>
    <xdr:pic>
      <xdr:nvPicPr>
        <xdr:cNvPr id="711" name="Image 710">
          <a:extLst>
            <a:ext uri="{FF2B5EF4-FFF2-40B4-BE49-F238E27FC236}">
              <a16:creationId xmlns:a16="http://schemas.microsoft.com/office/drawing/2014/main" id="{B7C8C4EB-6BC8-40E0-90A8-BCCF8F0D7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64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703</xdr:col>
      <xdr:colOff>0</xdr:colOff>
      <xdr:row>89</xdr:row>
      <xdr:rowOff>0</xdr:rowOff>
    </xdr:from>
    <xdr:ext cx="152400" cy="152400"/>
    <xdr:pic>
      <xdr:nvPicPr>
        <xdr:cNvPr id="712" name="Image 711">
          <a:extLst>
            <a:ext uri="{FF2B5EF4-FFF2-40B4-BE49-F238E27FC236}">
              <a16:creationId xmlns:a16="http://schemas.microsoft.com/office/drawing/2014/main" id="{60675A28-09C1-40A0-9AB6-13F029C76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42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704</xdr:col>
      <xdr:colOff>0</xdr:colOff>
      <xdr:row>89</xdr:row>
      <xdr:rowOff>0</xdr:rowOff>
    </xdr:from>
    <xdr:ext cx="152400" cy="152400"/>
    <xdr:pic>
      <xdr:nvPicPr>
        <xdr:cNvPr id="713" name="Image 712">
          <a:extLst>
            <a:ext uri="{FF2B5EF4-FFF2-40B4-BE49-F238E27FC236}">
              <a16:creationId xmlns:a16="http://schemas.microsoft.com/office/drawing/2014/main" id="{A72EDE1D-1732-4386-8480-9526B3D68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21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705</xdr:col>
      <xdr:colOff>0</xdr:colOff>
      <xdr:row>89</xdr:row>
      <xdr:rowOff>0</xdr:rowOff>
    </xdr:from>
    <xdr:ext cx="152400" cy="152400"/>
    <xdr:pic>
      <xdr:nvPicPr>
        <xdr:cNvPr id="714" name="Image 713">
          <a:extLst>
            <a:ext uri="{FF2B5EF4-FFF2-40B4-BE49-F238E27FC236}">
              <a16:creationId xmlns:a16="http://schemas.microsoft.com/office/drawing/2014/main" id="{1E0EAABE-965A-4945-BA21-3C4AD70C5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99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706</xdr:col>
      <xdr:colOff>0</xdr:colOff>
      <xdr:row>89</xdr:row>
      <xdr:rowOff>0</xdr:rowOff>
    </xdr:from>
    <xdr:ext cx="152400" cy="152400"/>
    <xdr:pic>
      <xdr:nvPicPr>
        <xdr:cNvPr id="715" name="Image 714">
          <a:extLst>
            <a:ext uri="{FF2B5EF4-FFF2-40B4-BE49-F238E27FC236}">
              <a16:creationId xmlns:a16="http://schemas.microsoft.com/office/drawing/2014/main" id="{9EACE705-8E95-4BD5-BBA8-CCE0F5FE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78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707</xdr:col>
      <xdr:colOff>0</xdr:colOff>
      <xdr:row>89</xdr:row>
      <xdr:rowOff>0</xdr:rowOff>
    </xdr:from>
    <xdr:ext cx="152400" cy="152400"/>
    <xdr:pic>
      <xdr:nvPicPr>
        <xdr:cNvPr id="716" name="Image 715">
          <a:extLst>
            <a:ext uri="{FF2B5EF4-FFF2-40B4-BE49-F238E27FC236}">
              <a16:creationId xmlns:a16="http://schemas.microsoft.com/office/drawing/2014/main" id="{B0930D4B-F4E8-4699-8D1B-073DF6BE4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56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708</xdr:col>
      <xdr:colOff>0</xdr:colOff>
      <xdr:row>89</xdr:row>
      <xdr:rowOff>0</xdr:rowOff>
    </xdr:from>
    <xdr:ext cx="152400" cy="152400"/>
    <xdr:pic>
      <xdr:nvPicPr>
        <xdr:cNvPr id="717" name="Image 716">
          <a:extLst>
            <a:ext uri="{FF2B5EF4-FFF2-40B4-BE49-F238E27FC236}">
              <a16:creationId xmlns:a16="http://schemas.microsoft.com/office/drawing/2014/main" id="{DAF95C45-2667-4D3B-A249-BD77CF5A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34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709</xdr:col>
      <xdr:colOff>0</xdr:colOff>
      <xdr:row>89</xdr:row>
      <xdr:rowOff>0</xdr:rowOff>
    </xdr:from>
    <xdr:ext cx="152400" cy="152400"/>
    <xdr:pic>
      <xdr:nvPicPr>
        <xdr:cNvPr id="718" name="Image 717">
          <a:extLst>
            <a:ext uri="{FF2B5EF4-FFF2-40B4-BE49-F238E27FC236}">
              <a16:creationId xmlns:a16="http://schemas.microsoft.com/office/drawing/2014/main" id="{D7C85D4E-597C-4CEF-9E2A-501C2DBCF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13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710</xdr:col>
      <xdr:colOff>0</xdr:colOff>
      <xdr:row>89</xdr:row>
      <xdr:rowOff>0</xdr:rowOff>
    </xdr:from>
    <xdr:ext cx="152400" cy="152400"/>
    <xdr:pic>
      <xdr:nvPicPr>
        <xdr:cNvPr id="719" name="Image 718">
          <a:extLst>
            <a:ext uri="{FF2B5EF4-FFF2-40B4-BE49-F238E27FC236}">
              <a16:creationId xmlns:a16="http://schemas.microsoft.com/office/drawing/2014/main" id="{3994B211-B7E3-4B0B-B653-6585023AA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91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711</xdr:col>
      <xdr:colOff>0</xdr:colOff>
      <xdr:row>89</xdr:row>
      <xdr:rowOff>0</xdr:rowOff>
    </xdr:from>
    <xdr:ext cx="152400" cy="152400"/>
    <xdr:pic>
      <xdr:nvPicPr>
        <xdr:cNvPr id="720" name="Image 719">
          <a:extLst>
            <a:ext uri="{FF2B5EF4-FFF2-40B4-BE49-F238E27FC236}">
              <a16:creationId xmlns:a16="http://schemas.microsoft.com/office/drawing/2014/main" id="{0718AD8C-0BD2-46E5-A002-52C435DE8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70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712</xdr:col>
      <xdr:colOff>0</xdr:colOff>
      <xdr:row>89</xdr:row>
      <xdr:rowOff>0</xdr:rowOff>
    </xdr:from>
    <xdr:ext cx="152400" cy="152400"/>
    <xdr:pic>
      <xdr:nvPicPr>
        <xdr:cNvPr id="721" name="Image 720">
          <a:extLst>
            <a:ext uri="{FF2B5EF4-FFF2-40B4-BE49-F238E27FC236}">
              <a16:creationId xmlns:a16="http://schemas.microsoft.com/office/drawing/2014/main" id="{CC08457B-C45B-440A-9439-A092B6AED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8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713</xdr:col>
      <xdr:colOff>0</xdr:colOff>
      <xdr:row>89</xdr:row>
      <xdr:rowOff>0</xdr:rowOff>
    </xdr:from>
    <xdr:ext cx="152400" cy="152400"/>
    <xdr:pic>
      <xdr:nvPicPr>
        <xdr:cNvPr id="722" name="Image 721">
          <a:extLst>
            <a:ext uri="{FF2B5EF4-FFF2-40B4-BE49-F238E27FC236}">
              <a16:creationId xmlns:a16="http://schemas.microsoft.com/office/drawing/2014/main" id="{3DBF2712-FA49-418C-AE89-40B0FD32C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7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714</xdr:col>
      <xdr:colOff>0</xdr:colOff>
      <xdr:row>89</xdr:row>
      <xdr:rowOff>0</xdr:rowOff>
    </xdr:from>
    <xdr:ext cx="152400" cy="152400"/>
    <xdr:pic>
      <xdr:nvPicPr>
        <xdr:cNvPr id="723" name="Image 722">
          <a:extLst>
            <a:ext uri="{FF2B5EF4-FFF2-40B4-BE49-F238E27FC236}">
              <a16:creationId xmlns:a16="http://schemas.microsoft.com/office/drawing/2014/main" id="{B37B28EB-1F75-4507-BC57-9D637D936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05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715</xdr:col>
      <xdr:colOff>0</xdr:colOff>
      <xdr:row>89</xdr:row>
      <xdr:rowOff>0</xdr:rowOff>
    </xdr:from>
    <xdr:ext cx="152400" cy="152400"/>
    <xdr:pic>
      <xdr:nvPicPr>
        <xdr:cNvPr id="724" name="Image 723">
          <a:extLst>
            <a:ext uri="{FF2B5EF4-FFF2-40B4-BE49-F238E27FC236}">
              <a16:creationId xmlns:a16="http://schemas.microsoft.com/office/drawing/2014/main" id="{68EFBB25-4F46-415F-B7A3-57CB0E24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84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716</xdr:col>
      <xdr:colOff>0</xdr:colOff>
      <xdr:row>89</xdr:row>
      <xdr:rowOff>0</xdr:rowOff>
    </xdr:from>
    <xdr:ext cx="152400" cy="152400"/>
    <xdr:pic>
      <xdr:nvPicPr>
        <xdr:cNvPr id="725" name="Image 724">
          <a:extLst>
            <a:ext uri="{FF2B5EF4-FFF2-40B4-BE49-F238E27FC236}">
              <a16:creationId xmlns:a16="http://schemas.microsoft.com/office/drawing/2014/main" id="{362AB1DC-0A73-4B8B-8802-9B694DABF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717</xdr:col>
      <xdr:colOff>0</xdr:colOff>
      <xdr:row>89</xdr:row>
      <xdr:rowOff>0</xdr:rowOff>
    </xdr:from>
    <xdr:ext cx="152400" cy="152400"/>
    <xdr:pic>
      <xdr:nvPicPr>
        <xdr:cNvPr id="726" name="Image 725">
          <a:extLst>
            <a:ext uri="{FF2B5EF4-FFF2-40B4-BE49-F238E27FC236}">
              <a16:creationId xmlns:a16="http://schemas.microsoft.com/office/drawing/2014/main" id="{A7392537-2220-4817-BF35-72FFB0258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40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718</xdr:col>
      <xdr:colOff>0</xdr:colOff>
      <xdr:row>89</xdr:row>
      <xdr:rowOff>0</xdr:rowOff>
    </xdr:from>
    <xdr:ext cx="152400" cy="152400"/>
    <xdr:pic>
      <xdr:nvPicPr>
        <xdr:cNvPr id="727" name="Image 726">
          <a:extLst>
            <a:ext uri="{FF2B5EF4-FFF2-40B4-BE49-F238E27FC236}">
              <a16:creationId xmlns:a16="http://schemas.microsoft.com/office/drawing/2014/main" id="{25F6DCFB-80C9-48B5-A6E7-8C91658E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19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719</xdr:col>
      <xdr:colOff>0</xdr:colOff>
      <xdr:row>89</xdr:row>
      <xdr:rowOff>0</xdr:rowOff>
    </xdr:from>
    <xdr:ext cx="152400" cy="152400"/>
    <xdr:pic>
      <xdr:nvPicPr>
        <xdr:cNvPr id="728" name="Image 727">
          <a:extLst>
            <a:ext uri="{FF2B5EF4-FFF2-40B4-BE49-F238E27FC236}">
              <a16:creationId xmlns:a16="http://schemas.microsoft.com/office/drawing/2014/main" id="{336693CC-F4C2-4B37-9A3D-8E81A380F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97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720</xdr:col>
      <xdr:colOff>0</xdr:colOff>
      <xdr:row>89</xdr:row>
      <xdr:rowOff>0</xdr:rowOff>
    </xdr:from>
    <xdr:ext cx="152400" cy="152400"/>
    <xdr:pic>
      <xdr:nvPicPr>
        <xdr:cNvPr id="729" name="Image 728">
          <a:extLst>
            <a:ext uri="{FF2B5EF4-FFF2-40B4-BE49-F238E27FC236}">
              <a16:creationId xmlns:a16="http://schemas.microsoft.com/office/drawing/2014/main" id="{522586DA-C942-480F-B31C-C44D8A2E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76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721</xdr:col>
      <xdr:colOff>0</xdr:colOff>
      <xdr:row>89</xdr:row>
      <xdr:rowOff>0</xdr:rowOff>
    </xdr:from>
    <xdr:ext cx="152400" cy="152400"/>
    <xdr:pic>
      <xdr:nvPicPr>
        <xdr:cNvPr id="730" name="Image 729">
          <a:extLst>
            <a:ext uri="{FF2B5EF4-FFF2-40B4-BE49-F238E27FC236}">
              <a16:creationId xmlns:a16="http://schemas.microsoft.com/office/drawing/2014/main" id="{F4A12994-74DA-49DD-A608-899AE879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4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722</xdr:col>
      <xdr:colOff>0</xdr:colOff>
      <xdr:row>89</xdr:row>
      <xdr:rowOff>0</xdr:rowOff>
    </xdr:from>
    <xdr:ext cx="152400" cy="152400"/>
    <xdr:pic>
      <xdr:nvPicPr>
        <xdr:cNvPr id="731" name="Image 730">
          <a:extLst>
            <a:ext uri="{FF2B5EF4-FFF2-40B4-BE49-F238E27FC236}">
              <a16:creationId xmlns:a16="http://schemas.microsoft.com/office/drawing/2014/main" id="{262F6FB7-C35E-4AED-900B-721A5BA62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3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723</xdr:col>
      <xdr:colOff>0</xdr:colOff>
      <xdr:row>89</xdr:row>
      <xdr:rowOff>0</xdr:rowOff>
    </xdr:from>
    <xdr:ext cx="152400" cy="152400"/>
    <xdr:pic>
      <xdr:nvPicPr>
        <xdr:cNvPr id="732" name="Image 731">
          <a:extLst>
            <a:ext uri="{FF2B5EF4-FFF2-40B4-BE49-F238E27FC236}">
              <a16:creationId xmlns:a16="http://schemas.microsoft.com/office/drawing/2014/main" id="{706719A5-7D9C-4732-8438-051FC83BE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11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724</xdr:col>
      <xdr:colOff>0</xdr:colOff>
      <xdr:row>89</xdr:row>
      <xdr:rowOff>0</xdr:rowOff>
    </xdr:from>
    <xdr:ext cx="152400" cy="152400"/>
    <xdr:pic>
      <xdr:nvPicPr>
        <xdr:cNvPr id="733" name="Image 732">
          <a:extLst>
            <a:ext uri="{FF2B5EF4-FFF2-40B4-BE49-F238E27FC236}">
              <a16:creationId xmlns:a16="http://schemas.microsoft.com/office/drawing/2014/main" id="{567B12E9-91CE-4134-B41A-FA5C194AA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0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725</xdr:col>
      <xdr:colOff>0</xdr:colOff>
      <xdr:row>89</xdr:row>
      <xdr:rowOff>0</xdr:rowOff>
    </xdr:from>
    <xdr:ext cx="152400" cy="152400"/>
    <xdr:pic>
      <xdr:nvPicPr>
        <xdr:cNvPr id="734" name="Image 733">
          <a:extLst>
            <a:ext uri="{FF2B5EF4-FFF2-40B4-BE49-F238E27FC236}">
              <a16:creationId xmlns:a16="http://schemas.microsoft.com/office/drawing/2014/main" id="{054BF476-4D1B-4A0F-85EC-96E37FE76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8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726</xdr:col>
      <xdr:colOff>0</xdr:colOff>
      <xdr:row>89</xdr:row>
      <xdr:rowOff>0</xdr:rowOff>
    </xdr:from>
    <xdr:ext cx="152400" cy="152400"/>
    <xdr:pic>
      <xdr:nvPicPr>
        <xdr:cNvPr id="735" name="Image 734">
          <a:extLst>
            <a:ext uri="{FF2B5EF4-FFF2-40B4-BE49-F238E27FC236}">
              <a16:creationId xmlns:a16="http://schemas.microsoft.com/office/drawing/2014/main" id="{DCBD3595-0857-4DDD-A599-6F9F97C28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46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727</xdr:col>
      <xdr:colOff>0</xdr:colOff>
      <xdr:row>89</xdr:row>
      <xdr:rowOff>0</xdr:rowOff>
    </xdr:from>
    <xdr:ext cx="152400" cy="152400"/>
    <xdr:pic>
      <xdr:nvPicPr>
        <xdr:cNvPr id="736" name="Image 735">
          <a:extLst>
            <a:ext uri="{FF2B5EF4-FFF2-40B4-BE49-F238E27FC236}">
              <a16:creationId xmlns:a16="http://schemas.microsoft.com/office/drawing/2014/main" id="{6007ED2C-359D-4579-80CC-8AF9EA136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5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728</xdr:col>
      <xdr:colOff>0</xdr:colOff>
      <xdr:row>89</xdr:row>
      <xdr:rowOff>0</xdr:rowOff>
    </xdr:from>
    <xdr:ext cx="152400" cy="152400"/>
    <xdr:pic>
      <xdr:nvPicPr>
        <xdr:cNvPr id="737" name="Image 736">
          <a:extLst>
            <a:ext uri="{FF2B5EF4-FFF2-40B4-BE49-F238E27FC236}">
              <a16:creationId xmlns:a16="http://schemas.microsoft.com/office/drawing/2014/main" id="{84631228-DBD7-46D3-A435-9A7FD3DC6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03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729</xdr:col>
      <xdr:colOff>0</xdr:colOff>
      <xdr:row>89</xdr:row>
      <xdr:rowOff>0</xdr:rowOff>
    </xdr:from>
    <xdr:ext cx="152400" cy="152400"/>
    <xdr:pic>
      <xdr:nvPicPr>
        <xdr:cNvPr id="738" name="Image 737">
          <a:extLst>
            <a:ext uri="{FF2B5EF4-FFF2-40B4-BE49-F238E27FC236}">
              <a16:creationId xmlns:a16="http://schemas.microsoft.com/office/drawing/2014/main" id="{2D53AA52-877B-470E-A202-F50A4B91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82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730</xdr:col>
      <xdr:colOff>0</xdr:colOff>
      <xdr:row>89</xdr:row>
      <xdr:rowOff>0</xdr:rowOff>
    </xdr:from>
    <xdr:ext cx="152400" cy="152400"/>
    <xdr:pic>
      <xdr:nvPicPr>
        <xdr:cNvPr id="739" name="Image 738">
          <a:extLst>
            <a:ext uri="{FF2B5EF4-FFF2-40B4-BE49-F238E27FC236}">
              <a16:creationId xmlns:a16="http://schemas.microsoft.com/office/drawing/2014/main" id="{1617E8E2-8608-4F9D-8CAC-39D08E5A8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60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731</xdr:col>
      <xdr:colOff>0</xdr:colOff>
      <xdr:row>89</xdr:row>
      <xdr:rowOff>0</xdr:rowOff>
    </xdr:from>
    <xdr:ext cx="152400" cy="152400"/>
    <xdr:pic>
      <xdr:nvPicPr>
        <xdr:cNvPr id="740" name="Image 739">
          <a:extLst>
            <a:ext uri="{FF2B5EF4-FFF2-40B4-BE49-F238E27FC236}">
              <a16:creationId xmlns:a16="http://schemas.microsoft.com/office/drawing/2014/main" id="{27F0C0EF-507C-4B7B-A65C-7C495B102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39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732</xdr:col>
      <xdr:colOff>0</xdr:colOff>
      <xdr:row>89</xdr:row>
      <xdr:rowOff>0</xdr:rowOff>
    </xdr:from>
    <xdr:ext cx="152400" cy="152400"/>
    <xdr:pic>
      <xdr:nvPicPr>
        <xdr:cNvPr id="741" name="Image 740">
          <a:extLst>
            <a:ext uri="{FF2B5EF4-FFF2-40B4-BE49-F238E27FC236}">
              <a16:creationId xmlns:a16="http://schemas.microsoft.com/office/drawing/2014/main" id="{ADDAC915-BF05-4F70-9B2F-75438640A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17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733</xdr:col>
      <xdr:colOff>0</xdr:colOff>
      <xdr:row>89</xdr:row>
      <xdr:rowOff>0</xdr:rowOff>
    </xdr:from>
    <xdr:ext cx="152400" cy="152400"/>
    <xdr:pic>
      <xdr:nvPicPr>
        <xdr:cNvPr id="742" name="Image 741">
          <a:extLst>
            <a:ext uri="{FF2B5EF4-FFF2-40B4-BE49-F238E27FC236}">
              <a16:creationId xmlns:a16="http://schemas.microsoft.com/office/drawing/2014/main" id="{C2874AA4-EA3A-4ECF-B8C5-D8F9DD19E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734</xdr:col>
      <xdr:colOff>0</xdr:colOff>
      <xdr:row>89</xdr:row>
      <xdr:rowOff>0</xdr:rowOff>
    </xdr:from>
    <xdr:ext cx="152400" cy="152400"/>
    <xdr:pic>
      <xdr:nvPicPr>
        <xdr:cNvPr id="743" name="Image 742">
          <a:extLst>
            <a:ext uri="{FF2B5EF4-FFF2-40B4-BE49-F238E27FC236}">
              <a16:creationId xmlns:a16="http://schemas.microsoft.com/office/drawing/2014/main" id="{7B110FB2-DD33-4286-AD5F-D7FC917C1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4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735</xdr:col>
      <xdr:colOff>0</xdr:colOff>
      <xdr:row>89</xdr:row>
      <xdr:rowOff>0</xdr:rowOff>
    </xdr:from>
    <xdr:ext cx="152400" cy="152400"/>
    <xdr:pic>
      <xdr:nvPicPr>
        <xdr:cNvPr id="744" name="Image 743">
          <a:extLst>
            <a:ext uri="{FF2B5EF4-FFF2-40B4-BE49-F238E27FC236}">
              <a16:creationId xmlns:a16="http://schemas.microsoft.com/office/drawing/2014/main" id="{DD0A34FA-B09D-4167-A672-859CF1416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2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736</xdr:col>
      <xdr:colOff>0</xdr:colOff>
      <xdr:row>89</xdr:row>
      <xdr:rowOff>0</xdr:rowOff>
    </xdr:from>
    <xdr:ext cx="152400" cy="152400"/>
    <xdr:pic>
      <xdr:nvPicPr>
        <xdr:cNvPr id="745" name="Image 744">
          <a:extLst>
            <a:ext uri="{FF2B5EF4-FFF2-40B4-BE49-F238E27FC236}">
              <a16:creationId xmlns:a16="http://schemas.microsoft.com/office/drawing/2014/main" id="{6457315C-7C83-4642-9DC9-F5D127EBB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31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737</xdr:col>
      <xdr:colOff>0</xdr:colOff>
      <xdr:row>89</xdr:row>
      <xdr:rowOff>0</xdr:rowOff>
    </xdr:from>
    <xdr:ext cx="152400" cy="152400"/>
    <xdr:pic>
      <xdr:nvPicPr>
        <xdr:cNvPr id="746" name="Image 745">
          <a:extLst>
            <a:ext uri="{FF2B5EF4-FFF2-40B4-BE49-F238E27FC236}">
              <a16:creationId xmlns:a16="http://schemas.microsoft.com/office/drawing/2014/main" id="{157303DF-2911-4487-8659-153A20090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09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738</xdr:col>
      <xdr:colOff>0</xdr:colOff>
      <xdr:row>89</xdr:row>
      <xdr:rowOff>0</xdr:rowOff>
    </xdr:from>
    <xdr:ext cx="152400" cy="152400"/>
    <xdr:pic>
      <xdr:nvPicPr>
        <xdr:cNvPr id="747" name="Image 746">
          <a:extLst>
            <a:ext uri="{FF2B5EF4-FFF2-40B4-BE49-F238E27FC236}">
              <a16:creationId xmlns:a16="http://schemas.microsoft.com/office/drawing/2014/main" id="{F534A828-702D-413F-A569-A69B8F07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88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739</xdr:col>
      <xdr:colOff>0</xdr:colOff>
      <xdr:row>89</xdr:row>
      <xdr:rowOff>0</xdr:rowOff>
    </xdr:from>
    <xdr:ext cx="152400" cy="152400"/>
    <xdr:pic>
      <xdr:nvPicPr>
        <xdr:cNvPr id="748" name="Image 747">
          <a:extLst>
            <a:ext uri="{FF2B5EF4-FFF2-40B4-BE49-F238E27FC236}">
              <a16:creationId xmlns:a16="http://schemas.microsoft.com/office/drawing/2014/main" id="{F82E6D9C-C969-40C6-AD1B-65E0F0385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66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740</xdr:col>
      <xdr:colOff>0</xdr:colOff>
      <xdr:row>89</xdr:row>
      <xdr:rowOff>0</xdr:rowOff>
    </xdr:from>
    <xdr:ext cx="152400" cy="152400"/>
    <xdr:pic>
      <xdr:nvPicPr>
        <xdr:cNvPr id="749" name="Image 748">
          <a:extLst>
            <a:ext uri="{FF2B5EF4-FFF2-40B4-BE49-F238E27FC236}">
              <a16:creationId xmlns:a16="http://schemas.microsoft.com/office/drawing/2014/main" id="{0694BF9E-CBDD-4B05-A38F-8AC68595D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45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741</xdr:col>
      <xdr:colOff>0</xdr:colOff>
      <xdr:row>89</xdr:row>
      <xdr:rowOff>0</xdr:rowOff>
    </xdr:from>
    <xdr:ext cx="152400" cy="152400"/>
    <xdr:pic>
      <xdr:nvPicPr>
        <xdr:cNvPr id="750" name="Image 749">
          <a:extLst>
            <a:ext uri="{FF2B5EF4-FFF2-40B4-BE49-F238E27FC236}">
              <a16:creationId xmlns:a16="http://schemas.microsoft.com/office/drawing/2014/main" id="{94A1176E-7EC8-42D8-982E-0AB2B02D8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23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742</xdr:col>
      <xdr:colOff>0</xdr:colOff>
      <xdr:row>89</xdr:row>
      <xdr:rowOff>0</xdr:rowOff>
    </xdr:from>
    <xdr:ext cx="152400" cy="152400"/>
    <xdr:pic>
      <xdr:nvPicPr>
        <xdr:cNvPr id="751" name="Image 750">
          <a:extLst>
            <a:ext uri="{FF2B5EF4-FFF2-40B4-BE49-F238E27FC236}">
              <a16:creationId xmlns:a16="http://schemas.microsoft.com/office/drawing/2014/main" id="{0A664750-4903-4E05-AC80-153BA75BA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1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743</xdr:col>
      <xdr:colOff>0</xdr:colOff>
      <xdr:row>89</xdr:row>
      <xdr:rowOff>0</xdr:rowOff>
    </xdr:from>
    <xdr:ext cx="152400" cy="152400"/>
    <xdr:pic>
      <xdr:nvPicPr>
        <xdr:cNvPr id="752" name="Image 751">
          <a:extLst>
            <a:ext uri="{FF2B5EF4-FFF2-40B4-BE49-F238E27FC236}">
              <a16:creationId xmlns:a16="http://schemas.microsoft.com/office/drawing/2014/main" id="{CF4A2849-6B81-4A86-90A6-AFB533AAB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80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744</xdr:col>
      <xdr:colOff>0</xdr:colOff>
      <xdr:row>89</xdr:row>
      <xdr:rowOff>0</xdr:rowOff>
    </xdr:from>
    <xdr:ext cx="152400" cy="152400"/>
    <xdr:pic>
      <xdr:nvPicPr>
        <xdr:cNvPr id="753" name="Image 752">
          <a:extLst>
            <a:ext uri="{FF2B5EF4-FFF2-40B4-BE49-F238E27FC236}">
              <a16:creationId xmlns:a16="http://schemas.microsoft.com/office/drawing/2014/main" id="{9AC3C5F2-D8E9-484C-9D51-DD7B54011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58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745</xdr:col>
      <xdr:colOff>0</xdr:colOff>
      <xdr:row>89</xdr:row>
      <xdr:rowOff>0</xdr:rowOff>
    </xdr:from>
    <xdr:ext cx="152400" cy="152400"/>
    <xdr:pic>
      <xdr:nvPicPr>
        <xdr:cNvPr id="754" name="Image 753">
          <a:extLst>
            <a:ext uri="{FF2B5EF4-FFF2-40B4-BE49-F238E27FC236}">
              <a16:creationId xmlns:a16="http://schemas.microsoft.com/office/drawing/2014/main" id="{4CF4E1E6-942B-4627-AD10-55CA32C70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7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746</xdr:col>
      <xdr:colOff>0</xdr:colOff>
      <xdr:row>89</xdr:row>
      <xdr:rowOff>0</xdr:rowOff>
    </xdr:from>
    <xdr:ext cx="152400" cy="152400"/>
    <xdr:pic>
      <xdr:nvPicPr>
        <xdr:cNvPr id="755" name="Image 754">
          <a:extLst>
            <a:ext uri="{FF2B5EF4-FFF2-40B4-BE49-F238E27FC236}">
              <a16:creationId xmlns:a16="http://schemas.microsoft.com/office/drawing/2014/main" id="{8C6A091D-88F9-429B-A34C-FC222175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5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747</xdr:col>
      <xdr:colOff>0</xdr:colOff>
      <xdr:row>89</xdr:row>
      <xdr:rowOff>0</xdr:rowOff>
    </xdr:from>
    <xdr:ext cx="152400" cy="152400"/>
    <xdr:pic>
      <xdr:nvPicPr>
        <xdr:cNvPr id="756" name="Image 755">
          <a:extLst>
            <a:ext uri="{FF2B5EF4-FFF2-40B4-BE49-F238E27FC236}">
              <a16:creationId xmlns:a16="http://schemas.microsoft.com/office/drawing/2014/main" id="{DAA9C32C-A103-496D-B967-47CB63F91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94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748</xdr:col>
      <xdr:colOff>0</xdr:colOff>
      <xdr:row>89</xdr:row>
      <xdr:rowOff>0</xdr:rowOff>
    </xdr:from>
    <xdr:ext cx="152400" cy="152400"/>
    <xdr:pic>
      <xdr:nvPicPr>
        <xdr:cNvPr id="757" name="Image 756">
          <a:extLst>
            <a:ext uri="{FF2B5EF4-FFF2-40B4-BE49-F238E27FC236}">
              <a16:creationId xmlns:a16="http://schemas.microsoft.com/office/drawing/2014/main" id="{8A1E7163-995E-41FE-82B1-1519D23B8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72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749</xdr:col>
      <xdr:colOff>0</xdr:colOff>
      <xdr:row>89</xdr:row>
      <xdr:rowOff>0</xdr:rowOff>
    </xdr:from>
    <xdr:ext cx="152400" cy="152400"/>
    <xdr:pic>
      <xdr:nvPicPr>
        <xdr:cNvPr id="758" name="Image 757">
          <a:extLst>
            <a:ext uri="{FF2B5EF4-FFF2-40B4-BE49-F238E27FC236}">
              <a16:creationId xmlns:a16="http://schemas.microsoft.com/office/drawing/2014/main" id="{246FE88E-6B2F-4CD1-B22C-A88C7DABB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51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750</xdr:col>
      <xdr:colOff>0</xdr:colOff>
      <xdr:row>89</xdr:row>
      <xdr:rowOff>0</xdr:rowOff>
    </xdr:from>
    <xdr:ext cx="152400" cy="152400"/>
    <xdr:pic>
      <xdr:nvPicPr>
        <xdr:cNvPr id="759" name="Image 758">
          <a:extLst>
            <a:ext uri="{FF2B5EF4-FFF2-40B4-BE49-F238E27FC236}">
              <a16:creationId xmlns:a16="http://schemas.microsoft.com/office/drawing/2014/main" id="{99BEE668-795E-42DD-AD1C-8225B9D05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9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751</xdr:col>
      <xdr:colOff>0</xdr:colOff>
      <xdr:row>89</xdr:row>
      <xdr:rowOff>0</xdr:rowOff>
    </xdr:from>
    <xdr:ext cx="152400" cy="152400"/>
    <xdr:pic>
      <xdr:nvPicPr>
        <xdr:cNvPr id="760" name="Image 759">
          <a:extLst>
            <a:ext uri="{FF2B5EF4-FFF2-40B4-BE49-F238E27FC236}">
              <a16:creationId xmlns:a16="http://schemas.microsoft.com/office/drawing/2014/main" id="{55900BA4-3883-488D-820C-835DD750C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07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752</xdr:col>
      <xdr:colOff>0</xdr:colOff>
      <xdr:row>89</xdr:row>
      <xdr:rowOff>0</xdr:rowOff>
    </xdr:from>
    <xdr:ext cx="152400" cy="152400"/>
    <xdr:pic>
      <xdr:nvPicPr>
        <xdr:cNvPr id="761" name="Image 760">
          <a:extLst>
            <a:ext uri="{FF2B5EF4-FFF2-40B4-BE49-F238E27FC236}">
              <a16:creationId xmlns:a16="http://schemas.microsoft.com/office/drawing/2014/main" id="{2A1C1E39-5EAC-43E2-AD9D-E979A6AA0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6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753</xdr:col>
      <xdr:colOff>0</xdr:colOff>
      <xdr:row>89</xdr:row>
      <xdr:rowOff>0</xdr:rowOff>
    </xdr:from>
    <xdr:ext cx="152400" cy="152400"/>
    <xdr:pic>
      <xdr:nvPicPr>
        <xdr:cNvPr id="762" name="Image 761">
          <a:extLst>
            <a:ext uri="{FF2B5EF4-FFF2-40B4-BE49-F238E27FC236}">
              <a16:creationId xmlns:a16="http://schemas.microsoft.com/office/drawing/2014/main" id="{EAB4AF36-78F2-45E0-91B1-CB2DC6E64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64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754</xdr:col>
      <xdr:colOff>0</xdr:colOff>
      <xdr:row>89</xdr:row>
      <xdr:rowOff>0</xdr:rowOff>
    </xdr:from>
    <xdr:ext cx="152400" cy="152400"/>
    <xdr:pic>
      <xdr:nvPicPr>
        <xdr:cNvPr id="763" name="Image 762">
          <a:extLst>
            <a:ext uri="{FF2B5EF4-FFF2-40B4-BE49-F238E27FC236}">
              <a16:creationId xmlns:a16="http://schemas.microsoft.com/office/drawing/2014/main" id="{3A7345C2-BD35-4777-B125-971EC67AE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43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755</xdr:col>
      <xdr:colOff>0</xdr:colOff>
      <xdr:row>89</xdr:row>
      <xdr:rowOff>0</xdr:rowOff>
    </xdr:from>
    <xdr:ext cx="152400" cy="152400"/>
    <xdr:pic>
      <xdr:nvPicPr>
        <xdr:cNvPr id="764" name="Image 763">
          <a:extLst>
            <a:ext uri="{FF2B5EF4-FFF2-40B4-BE49-F238E27FC236}">
              <a16:creationId xmlns:a16="http://schemas.microsoft.com/office/drawing/2014/main" id="{01DA6924-8154-4784-9913-BAD189812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21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756</xdr:col>
      <xdr:colOff>0</xdr:colOff>
      <xdr:row>89</xdr:row>
      <xdr:rowOff>0</xdr:rowOff>
    </xdr:from>
    <xdr:ext cx="152400" cy="152400"/>
    <xdr:pic>
      <xdr:nvPicPr>
        <xdr:cNvPr id="765" name="Image 764">
          <a:extLst>
            <a:ext uri="{FF2B5EF4-FFF2-40B4-BE49-F238E27FC236}">
              <a16:creationId xmlns:a16="http://schemas.microsoft.com/office/drawing/2014/main" id="{01FA31BE-C03D-4D2F-8731-3C8285B0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00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757</xdr:col>
      <xdr:colOff>0</xdr:colOff>
      <xdr:row>89</xdr:row>
      <xdr:rowOff>0</xdr:rowOff>
    </xdr:from>
    <xdr:ext cx="152400" cy="152400"/>
    <xdr:pic>
      <xdr:nvPicPr>
        <xdr:cNvPr id="766" name="Image 765">
          <a:extLst>
            <a:ext uri="{FF2B5EF4-FFF2-40B4-BE49-F238E27FC236}">
              <a16:creationId xmlns:a16="http://schemas.microsoft.com/office/drawing/2014/main" id="{58ECA03B-E1CE-4907-820C-8BE9F2488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8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758</xdr:col>
      <xdr:colOff>0</xdr:colOff>
      <xdr:row>89</xdr:row>
      <xdr:rowOff>0</xdr:rowOff>
    </xdr:from>
    <xdr:ext cx="152400" cy="152400"/>
    <xdr:pic>
      <xdr:nvPicPr>
        <xdr:cNvPr id="767" name="Image 766">
          <a:extLst>
            <a:ext uri="{FF2B5EF4-FFF2-40B4-BE49-F238E27FC236}">
              <a16:creationId xmlns:a16="http://schemas.microsoft.com/office/drawing/2014/main" id="{2EE02C94-A9F8-4FBD-8683-E72970683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7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759</xdr:col>
      <xdr:colOff>0</xdr:colOff>
      <xdr:row>89</xdr:row>
      <xdr:rowOff>0</xdr:rowOff>
    </xdr:from>
    <xdr:ext cx="152400" cy="152400"/>
    <xdr:pic>
      <xdr:nvPicPr>
        <xdr:cNvPr id="768" name="Image 767">
          <a:extLst>
            <a:ext uri="{FF2B5EF4-FFF2-40B4-BE49-F238E27FC236}">
              <a16:creationId xmlns:a16="http://schemas.microsoft.com/office/drawing/2014/main" id="{8523D084-097F-4E3D-95CA-0013048A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35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760</xdr:col>
      <xdr:colOff>0</xdr:colOff>
      <xdr:row>89</xdr:row>
      <xdr:rowOff>0</xdr:rowOff>
    </xdr:from>
    <xdr:ext cx="152400" cy="152400"/>
    <xdr:pic>
      <xdr:nvPicPr>
        <xdr:cNvPr id="769" name="Image 768">
          <a:extLst>
            <a:ext uri="{FF2B5EF4-FFF2-40B4-BE49-F238E27FC236}">
              <a16:creationId xmlns:a16="http://schemas.microsoft.com/office/drawing/2014/main" id="{645C4380-D9C8-4A2C-905D-4424ADF8A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13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761</xdr:col>
      <xdr:colOff>0</xdr:colOff>
      <xdr:row>89</xdr:row>
      <xdr:rowOff>0</xdr:rowOff>
    </xdr:from>
    <xdr:ext cx="152400" cy="152400"/>
    <xdr:pic>
      <xdr:nvPicPr>
        <xdr:cNvPr id="770" name="Image 769">
          <a:extLst>
            <a:ext uri="{FF2B5EF4-FFF2-40B4-BE49-F238E27FC236}">
              <a16:creationId xmlns:a16="http://schemas.microsoft.com/office/drawing/2014/main" id="{F49EBC17-94B8-424F-B20B-E4AF54D1C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92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762</xdr:col>
      <xdr:colOff>0</xdr:colOff>
      <xdr:row>89</xdr:row>
      <xdr:rowOff>0</xdr:rowOff>
    </xdr:from>
    <xdr:ext cx="152400" cy="152400"/>
    <xdr:pic>
      <xdr:nvPicPr>
        <xdr:cNvPr id="771" name="Image 770">
          <a:extLst>
            <a:ext uri="{FF2B5EF4-FFF2-40B4-BE49-F238E27FC236}">
              <a16:creationId xmlns:a16="http://schemas.microsoft.com/office/drawing/2014/main" id="{78834656-FE6E-44F3-B95D-58E87442F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70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763</xdr:col>
      <xdr:colOff>0</xdr:colOff>
      <xdr:row>89</xdr:row>
      <xdr:rowOff>0</xdr:rowOff>
    </xdr:from>
    <xdr:ext cx="152400" cy="152400"/>
    <xdr:pic>
      <xdr:nvPicPr>
        <xdr:cNvPr id="772" name="Image 771">
          <a:extLst>
            <a:ext uri="{FF2B5EF4-FFF2-40B4-BE49-F238E27FC236}">
              <a16:creationId xmlns:a16="http://schemas.microsoft.com/office/drawing/2014/main" id="{4045396B-E264-4775-9C64-0DA8B6687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9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764</xdr:col>
      <xdr:colOff>0</xdr:colOff>
      <xdr:row>89</xdr:row>
      <xdr:rowOff>0</xdr:rowOff>
    </xdr:from>
    <xdr:ext cx="152400" cy="152400"/>
    <xdr:pic>
      <xdr:nvPicPr>
        <xdr:cNvPr id="773" name="Image 772">
          <a:extLst>
            <a:ext uri="{FF2B5EF4-FFF2-40B4-BE49-F238E27FC236}">
              <a16:creationId xmlns:a16="http://schemas.microsoft.com/office/drawing/2014/main" id="{2E06830E-C1C4-494E-B97F-BD5984AFC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27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765</xdr:col>
      <xdr:colOff>0</xdr:colOff>
      <xdr:row>89</xdr:row>
      <xdr:rowOff>0</xdr:rowOff>
    </xdr:from>
    <xdr:ext cx="152400" cy="152400"/>
    <xdr:pic>
      <xdr:nvPicPr>
        <xdr:cNvPr id="774" name="Image 773">
          <a:extLst>
            <a:ext uri="{FF2B5EF4-FFF2-40B4-BE49-F238E27FC236}">
              <a16:creationId xmlns:a16="http://schemas.microsoft.com/office/drawing/2014/main" id="{6944195B-A967-4DD6-832F-F8EDB2A22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06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766</xdr:col>
      <xdr:colOff>0</xdr:colOff>
      <xdr:row>89</xdr:row>
      <xdr:rowOff>0</xdr:rowOff>
    </xdr:from>
    <xdr:ext cx="152400" cy="152400"/>
    <xdr:pic>
      <xdr:nvPicPr>
        <xdr:cNvPr id="775" name="Image 774">
          <a:extLst>
            <a:ext uri="{FF2B5EF4-FFF2-40B4-BE49-F238E27FC236}">
              <a16:creationId xmlns:a16="http://schemas.microsoft.com/office/drawing/2014/main" id="{DD1125B6-2614-4502-AB1B-ED35027F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84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767</xdr:col>
      <xdr:colOff>0</xdr:colOff>
      <xdr:row>89</xdr:row>
      <xdr:rowOff>0</xdr:rowOff>
    </xdr:from>
    <xdr:ext cx="152400" cy="152400"/>
    <xdr:pic>
      <xdr:nvPicPr>
        <xdr:cNvPr id="776" name="Image 775">
          <a:extLst>
            <a:ext uri="{FF2B5EF4-FFF2-40B4-BE49-F238E27FC236}">
              <a16:creationId xmlns:a16="http://schemas.microsoft.com/office/drawing/2014/main" id="{13B4898E-00AB-4EB3-A83B-2DB92901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63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768</xdr:col>
      <xdr:colOff>0</xdr:colOff>
      <xdr:row>89</xdr:row>
      <xdr:rowOff>0</xdr:rowOff>
    </xdr:from>
    <xdr:ext cx="152400" cy="152400"/>
    <xdr:pic>
      <xdr:nvPicPr>
        <xdr:cNvPr id="777" name="Image 776">
          <a:extLst>
            <a:ext uri="{FF2B5EF4-FFF2-40B4-BE49-F238E27FC236}">
              <a16:creationId xmlns:a16="http://schemas.microsoft.com/office/drawing/2014/main" id="{4493F34C-C9E7-46D4-A9DE-F9FEAAA17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41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769</xdr:col>
      <xdr:colOff>0</xdr:colOff>
      <xdr:row>89</xdr:row>
      <xdr:rowOff>0</xdr:rowOff>
    </xdr:from>
    <xdr:ext cx="152400" cy="152400"/>
    <xdr:pic>
      <xdr:nvPicPr>
        <xdr:cNvPr id="778" name="Image 777">
          <a:extLst>
            <a:ext uri="{FF2B5EF4-FFF2-40B4-BE49-F238E27FC236}">
              <a16:creationId xmlns:a16="http://schemas.microsoft.com/office/drawing/2014/main" id="{0DE70A76-F9B9-4DBE-8D3C-1E30FAD66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19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770</xdr:col>
      <xdr:colOff>0</xdr:colOff>
      <xdr:row>89</xdr:row>
      <xdr:rowOff>0</xdr:rowOff>
    </xdr:from>
    <xdr:ext cx="152400" cy="152400"/>
    <xdr:pic>
      <xdr:nvPicPr>
        <xdr:cNvPr id="779" name="Image 778">
          <a:extLst>
            <a:ext uri="{FF2B5EF4-FFF2-40B4-BE49-F238E27FC236}">
              <a16:creationId xmlns:a16="http://schemas.microsoft.com/office/drawing/2014/main" id="{ED469450-B2E1-4B88-B774-E671758C2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98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771</xdr:col>
      <xdr:colOff>0</xdr:colOff>
      <xdr:row>89</xdr:row>
      <xdr:rowOff>0</xdr:rowOff>
    </xdr:from>
    <xdr:ext cx="152400" cy="152400"/>
    <xdr:pic>
      <xdr:nvPicPr>
        <xdr:cNvPr id="780" name="Image 779">
          <a:extLst>
            <a:ext uri="{FF2B5EF4-FFF2-40B4-BE49-F238E27FC236}">
              <a16:creationId xmlns:a16="http://schemas.microsoft.com/office/drawing/2014/main" id="{C2B33DA7-4B11-44E9-9EEF-E6894700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76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772</xdr:col>
      <xdr:colOff>0</xdr:colOff>
      <xdr:row>89</xdr:row>
      <xdr:rowOff>0</xdr:rowOff>
    </xdr:from>
    <xdr:ext cx="152400" cy="152400"/>
    <xdr:pic>
      <xdr:nvPicPr>
        <xdr:cNvPr id="781" name="Image 780">
          <a:extLst>
            <a:ext uri="{FF2B5EF4-FFF2-40B4-BE49-F238E27FC236}">
              <a16:creationId xmlns:a16="http://schemas.microsoft.com/office/drawing/2014/main" id="{E2CA19B2-EC82-4FAC-93F8-923651E1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55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773</xdr:col>
      <xdr:colOff>0</xdr:colOff>
      <xdr:row>89</xdr:row>
      <xdr:rowOff>0</xdr:rowOff>
    </xdr:from>
    <xdr:ext cx="152400" cy="152400"/>
    <xdr:pic>
      <xdr:nvPicPr>
        <xdr:cNvPr id="782" name="Image 781">
          <a:extLst>
            <a:ext uri="{FF2B5EF4-FFF2-40B4-BE49-F238E27FC236}">
              <a16:creationId xmlns:a16="http://schemas.microsoft.com/office/drawing/2014/main" id="{83618CD9-F447-454A-A024-971B1DCC4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33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774</xdr:col>
      <xdr:colOff>0</xdr:colOff>
      <xdr:row>89</xdr:row>
      <xdr:rowOff>0</xdr:rowOff>
    </xdr:from>
    <xdr:ext cx="152400" cy="152400"/>
    <xdr:pic>
      <xdr:nvPicPr>
        <xdr:cNvPr id="783" name="Image 782">
          <a:extLst>
            <a:ext uri="{FF2B5EF4-FFF2-40B4-BE49-F238E27FC236}">
              <a16:creationId xmlns:a16="http://schemas.microsoft.com/office/drawing/2014/main" id="{419F393A-73BF-4793-A770-9E448EE44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12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775</xdr:col>
      <xdr:colOff>0</xdr:colOff>
      <xdr:row>89</xdr:row>
      <xdr:rowOff>0</xdr:rowOff>
    </xdr:from>
    <xdr:ext cx="152400" cy="152400"/>
    <xdr:pic>
      <xdr:nvPicPr>
        <xdr:cNvPr id="784" name="Image 783">
          <a:extLst>
            <a:ext uri="{FF2B5EF4-FFF2-40B4-BE49-F238E27FC236}">
              <a16:creationId xmlns:a16="http://schemas.microsoft.com/office/drawing/2014/main" id="{0202B4BF-9520-467A-BF84-F870A5C1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0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776</xdr:col>
      <xdr:colOff>0</xdr:colOff>
      <xdr:row>89</xdr:row>
      <xdr:rowOff>0</xdr:rowOff>
    </xdr:from>
    <xdr:ext cx="152400" cy="152400"/>
    <xdr:pic>
      <xdr:nvPicPr>
        <xdr:cNvPr id="785" name="Image 784">
          <a:extLst>
            <a:ext uri="{FF2B5EF4-FFF2-40B4-BE49-F238E27FC236}">
              <a16:creationId xmlns:a16="http://schemas.microsoft.com/office/drawing/2014/main" id="{EA58B7E5-0BCD-4E5D-91E6-10DED1B95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68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777</xdr:col>
      <xdr:colOff>0</xdr:colOff>
      <xdr:row>89</xdr:row>
      <xdr:rowOff>0</xdr:rowOff>
    </xdr:from>
    <xdr:ext cx="152400" cy="152400"/>
    <xdr:pic>
      <xdr:nvPicPr>
        <xdr:cNvPr id="786" name="Image 785">
          <a:extLst>
            <a:ext uri="{FF2B5EF4-FFF2-40B4-BE49-F238E27FC236}">
              <a16:creationId xmlns:a16="http://schemas.microsoft.com/office/drawing/2014/main" id="{58351E5F-B68F-4F06-85BE-87D86D635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7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778</xdr:col>
      <xdr:colOff>0</xdr:colOff>
      <xdr:row>89</xdr:row>
      <xdr:rowOff>0</xdr:rowOff>
    </xdr:from>
    <xdr:ext cx="152400" cy="152400"/>
    <xdr:pic>
      <xdr:nvPicPr>
        <xdr:cNvPr id="787" name="Image 786">
          <a:extLst>
            <a:ext uri="{FF2B5EF4-FFF2-40B4-BE49-F238E27FC236}">
              <a16:creationId xmlns:a16="http://schemas.microsoft.com/office/drawing/2014/main" id="{62397A2B-44C4-4360-9F46-25AAC6C28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5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779</xdr:col>
      <xdr:colOff>0</xdr:colOff>
      <xdr:row>89</xdr:row>
      <xdr:rowOff>0</xdr:rowOff>
    </xdr:from>
    <xdr:ext cx="152400" cy="152400"/>
    <xdr:pic>
      <xdr:nvPicPr>
        <xdr:cNvPr id="788" name="Image 787">
          <a:extLst>
            <a:ext uri="{FF2B5EF4-FFF2-40B4-BE49-F238E27FC236}">
              <a16:creationId xmlns:a16="http://schemas.microsoft.com/office/drawing/2014/main" id="{5715663A-E051-4ACE-B51B-4635841D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04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780</xdr:col>
      <xdr:colOff>0</xdr:colOff>
      <xdr:row>89</xdr:row>
      <xdr:rowOff>0</xdr:rowOff>
    </xdr:from>
    <xdr:ext cx="152400" cy="152400"/>
    <xdr:pic>
      <xdr:nvPicPr>
        <xdr:cNvPr id="789" name="Image 788">
          <a:extLst>
            <a:ext uri="{FF2B5EF4-FFF2-40B4-BE49-F238E27FC236}">
              <a16:creationId xmlns:a16="http://schemas.microsoft.com/office/drawing/2014/main" id="{195BCFBD-FD24-4E04-8C6E-2B8698BBD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82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781</xdr:col>
      <xdr:colOff>0</xdr:colOff>
      <xdr:row>89</xdr:row>
      <xdr:rowOff>0</xdr:rowOff>
    </xdr:from>
    <xdr:ext cx="152400" cy="152400"/>
    <xdr:pic>
      <xdr:nvPicPr>
        <xdr:cNvPr id="790" name="Image 789">
          <a:extLst>
            <a:ext uri="{FF2B5EF4-FFF2-40B4-BE49-F238E27FC236}">
              <a16:creationId xmlns:a16="http://schemas.microsoft.com/office/drawing/2014/main" id="{01BA3B73-3896-4FFF-8EC4-2291AFC95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61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782</xdr:col>
      <xdr:colOff>0</xdr:colOff>
      <xdr:row>89</xdr:row>
      <xdr:rowOff>0</xdr:rowOff>
    </xdr:from>
    <xdr:ext cx="152400" cy="152400"/>
    <xdr:pic>
      <xdr:nvPicPr>
        <xdr:cNvPr id="791" name="Image 790">
          <a:extLst>
            <a:ext uri="{FF2B5EF4-FFF2-40B4-BE49-F238E27FC236}">
              <a16:creationId xmlns:a16="http://schemas.microsoft.com/office/drawing/2014/main" id="{7929E4B8-00FE-4A2C-B367-295730AA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9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783</xdr:col>
      <xdr:colOff>0</xdr:colOff>
      <xdr:row>89</xdr:row>
      <xdr:rowOff>0</xdr:rowOff>
    </xdr:from>
    <xdr:ext cx="152400" cy="152400"/>
    <xdr:pic>
      <xdr:nvPicPr>
        <xdr:cNvPr id="792" name="Image 791">
          <a:extLst>
            <a:ext uri="{FF2B5EF4-FFF2-40B4-BE49-F238E27FC236}">
              <a16:creationId xmlns:a16="http://schemas.microsoft.com/office/drawing/2014/main" id="{78D4C8F4-A9E3-45EB-859B-FD04E21E5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8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784</xdr:col>
      <xdr:colOff>0</xdr:colOff>
      <xdr:row>89</xdr:row>
      <xdr:rowOff>0</xdr:rowOff>
    </xdr:from>
    <xdr:ext cx="152400" cy="152400"/>
    <xdr:pic>
      <xdr:nvPicPr>
        <xdr:cNvPr id="793" name="Image 792">
          <a:extLst>
            <a:ext uri="{FF2B5EF4-FFF2-40B4-BE49-F238E27FC236}">
              <a16:creationId xmlns:a16="http://schemas.microsoft.com/office/drawing/2014/main" id="{40F01593-9EEE-4F95-A7E0-321BB25D1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96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785</xdr:col>
      <xdr:colOff>0</xdr:colOff>
      <xdr:row>89</xdr:row>
      <xdr:rowOff>0</xdr:rowOff>
    </xdr:from>
    <xdr:ext cx="152400" cy="152400"/>
    <xdr:pic>
      <xdr:nvPicPr>
        <xdr:cNvPr id="794" name="Image 793">
          <a:extLst>
            <a:ext uri="{FF2B5EF4-FFF2-40B4-BE49-F238E27FC236}">
              <a16:creationId xmlns:a16="http://schemas.microsoft.com/office/drawing/2014/main" id="{9EF74957-6EA4-40EE-A09A-3C05E680F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4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786</xdr:col>
      <xdr:colOff>0</xdr:colOff>
      <xdr:row>89</xdr:row>
      <xdr:rowOff>0</xdr:rowOff>
    </xdr:from>
    <xdr:ext cx="152400" cy="152400"/>
    <xdr:pic>
      <xdr:nvPicPr>
        <xdr:cNvPr id="795" name="Image 794">
          <a:extLst>
            <a:ext uri="{FF2B5EF4-FFF2-40B4-BE49-F238E27FC236}">
              <a16:creationId xmlns:a16="http://schemas.microsoft.com/office/drawing/2014/main" id="{2C8B71EB-630A-4F9A-9C8A-C679944E8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3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787</xdr:col>
      <xdr:colOff>0</xdr:colOff>
      <xdr:row>89</xdr:row>
      <xdr:rowOff>0</xdr:rowOff>
    </xdr:from>
    <xdr:ext cx="152400" cy="152400"/>
    <xdr:pic>
      <xdr:nvPicPr>
        <xdr:cNvPr id="796" name="Image 795">
          <a:extLst>
            <a:ext uri="{FF2B5EF4-FFF2-40B4-BE49-F238E27FC236}">
              <a16:creationId xmlns:a16="http://schemas.microsoft.com/office/drawing/2014/main" id="{640931DB-2395-4C26-A406-64ED8B70F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31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788</xdr:col>
      <xdr:colOff>0</xdr:colOff>
      <xdr:row>89</xdr:row>
      <xdr:rowOff>0</xdr:rowOff>
    </xdr:from>
    <xdr:ext cx="152400" cy="152400"/>
    <xdr:pic>
      <xdr:nvPicPr>
        <xdr:cNvPr id="797" name="Image 796">
          <a:extLst>
            <a:ext uri="{FF2B5EF4-FFF2-40B4-BE49-F238E27FC236}">
              <a16:creationId xmlns:a16="http://schemas.microsoft.com/office/drawing/2014/main" id="{283717B1-8685-48F7-8A46-B125FE30D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10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789</xdr:col>
      <xdr:colOff>0</xdr:colOff>
      <xdr:row>89</xdr:row>
      <xdr:rowOff>0</xdr:rowOff>
    </xdr:from>
    <xdr:ext cx="152400" cy="152400"/>
    <xdr:pic>
      <xdr:nvPicPr>
        <xdr:cNvPr id="798" name="Image 797">
          <a:extLst>
            <a:ext uri="{FF2B5EF4-FFF2-40B4-BE49-F238E27FC236}">
              <a16:creationId xmlns:a16="http://schemas.microsoft.com/office/drawing/2014/main" id="{2593103D-6D2F-4682-940A-A1D5E67C4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88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790</xdr:col>
      <xdr:colOff>0</xdr:colOff>
      <xdr:row>89</xdr:row>
      <xdr:rowOff>0</xdr:rowOff>
    </xdr:from>
    <xdr:ext cx="152400" cy="152400"/>
    <xdr:pic>
      <xdr:nvPicPr>
        <xdr:cNvPr id="799" name="Image 798">
          <a:extLst>
            <a:ext uri="{FF2B5EF4-FFF2-40B4-BE49-F238E27FC236}">
              <a16:creationId xmlns:a16="http://schemas.microsoft.com/office/drawing/2014/main" id="{7328D25C-30E3-4E31-A61C-DBD8782D2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7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791</xdr:col>
      <xdr:colOff>0</xdr:colOff>
      <xdr:row>89</xdr:row>
      <xdr:rowOff>0</xdr:rowOff>
    </xdr:from>
    <xdr:ext cx="152400" cy="152400"/>
    <xdr:pic>
      <xdr:nvPicPr>
        <xdr:cNvPr id="800" name="Image 799">
          <a:extLst>
            <a:ext uri="{FF2B5EF4-FFF2-40B4-BE49-F238E27FC236}">
              <a16:creationId xmlns:a16="http://schemas.microsoft.com/office/drawing/2014/main" id="{C409231D-1C48-41A7-A1E3-005BB4195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45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792</xdr:col>
      <xdr:colOff>0</xdr:colOff>
      <xdr:row>89</xdr:row>
      <xdr:rowOff>0</xdr:rowOff>
    </xdr:from>
    <xdr:ext cx="152400" cy="152400"/>
    <xdr:pic>
      <xdr:nvPicPr>
        <xdr:cNvPr id="801" name="Image 800">
          <a:extLst>
            <a:ext uri="{FF2B5EF4-FFF2-40B4-BE49-F238E27FC236}">
              <a16:creationId xmlns:a16="http://schemas.microsoft.com/office/drawing/2014/main" id="{75F0145B-207F-4F99-A72C-C36B14D67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24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793</xdr:col>
      <xdr:colOff>0</xdr:colOff>
      <xdr:row>89</xdr:row>
      <xdr:rowOff>0</xdr:rowOff>
    </xdr:from>
    <xdr:ext cx="152400" cy="152400"/>
    <xdr:pic>
      <xdr:nvPicPr>
        <xdr:cNvPr id="802" name="Image 801">
          <a:extLst>
            <a:ext uri="{FF2B5EF4-FFF2-40B4-BE49-F238E27FC236}">
              <a16:creationId xmlns:a16="http://schemas.microsoft.com/office/drawing/2014/main" id="{7608A52A-A29E-4FC2-9102-D375A165A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02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794</xdr:col>
      <xdr:colOff>0</xdr:colOff>
      <xdr:row>89</xdr:row>
      <xdr:rowOff>0</xdr:rowOff>
    </xdr:from>
    <xdr:ext cx="152400" cy="152400"/>
    <xdr:pic>
      <xdr:nvPicPr>
        <xdr:cNvPr id="803" name="Image 802">
          <a:extLst>
            <a:ext uri="{FF2B5EF4-FFF2-40B4-BE49-F238E27FC236}">
              <a16:creationId xmlns:a16="http://schemas.microsoft.com/office/drawing/2014/main" id="{8EECE282-B57F-4045-8F15-57EC56FD4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80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795</xdr:col>
      <xdr:colOff>0</xdr:colOff>
      <xdr:row>89</xdr:row>
      <xdr:rowOff>0</xdr:rowOff>
    </xdr:from>
    <xdr:ext cx="152400" cy="152400"/>
    <xdr:pic>
      <xdr:nvPicPr>
        <xdr:cNvPr id="804" name="Image 803">
          <a:extLst>
            <a:ext uri="{FF2B5EF4-FFF2-40B4-BE49-F238E27FC236}">
              <a16:creationId xmlns:a16="http://schemas.microsoft.com/office/drawing/2014/main" id="{9780E84A-A971-4349-A242-433B80A16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59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796</xdr:col>
      <xdr:colOff>0</xdr:colOff>
      <xdr:row>89</xdr:row>
      <xdr:rowOff>0</xdr:rowOff>
    </xdr:from>
    <xdr:ext cx="152400" cy="152400"/>
    <xdr:pic>
      <xdr:nvPicPr>
        <xdr:cNvPr id="805" name="Image 804">
          <a:extLst>
            <a:ext uri="{FF2B5EF4-FFF2-40B4-BE49-F238E27FC236}">
              <a16:creationId xmlns:a16="http://schemas.microsoft.com/office/drawing/2014/main" id="{376C0B01-C168-4E0C-B8D2-C27B2FA49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37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797</xdr:col>
      <xdr:colOff>0</xdr:colOff>
      <xdr:row>89</xdr:row>
      <xdr:rowOff>0</xdr:rowOff>
    </xdr:from>
    <xdr:ext cx="152400" cy="152400"/>
    <xdr:pic>
      <xdr:nvPicPr>
        <xdr:cNvPr id="806" name="Image 805">
          <a:extLst>
            <a:ext uri="{FF2B5EF4-FFF2-40B4-BE49-F238E27FC236}">
              <a16:creationId xmlns:a16="http://schemas.microsoft.com/office/drawing/2014/main" id="{87BBE3FC-3AA2-4DD9-A3CE-B391D10AB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6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798</xdr:col>
      <xdr:colOff>0</xdr:colOff>
      <xdr:row>89</xdr:row>
      <xdr:rowOff>0</xdr:rowOff>
    </xdr:from>
    <xdr:ext cx="152400" cy="152400"/>
    <xdr:pic>
      <xdr:nvPicPr>
        <xdr:cNvPr id="807" name="Image 806">
          <a:extLst>
            <a:ext uri="{FF2B5EF4-FFF2-40B4-BE49-F238E27FC236}">
              <a16:creationId xmlns:a16="http://schemas.microsoft.com/office/drawing/2014/main" id="{7D40E98E-A19A-4BA6-AE20-4887776D3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94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799</xdr:col>
      <xdr:colOff>0</xdr:colOff>
      <xdr:row>89</xdr:row>
      <xdr:rowOff>0</xdr:rowOff>
    </xdr:from>
    <xdr:ext cx="152400" cy="152400"/>
    <xdr:pic>
      <xdr:nvPicPr>
        <xdr:cNvPr id="808" name="Image 807">
          <a:extLst>
            <a:ext uri="{FF2B5EF4-FFF2-40B4-BE49-F238E27FC236}">
              <a16:creationId xmlns:a16="http://schemas.microsoft.com/office/drawing/2014/main" id="{DFFCACBD-9917-4104-B79C-2B1D1F551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3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800</xdr:col>
      <xdr:colOff>0</xdr:colOff>
      <xdr:row>89</xdr:row>
      <xdr:rowOff>0</xdr:rowOff>
    </xdr:from>
    <xdr:ext cx="152400" cy="152400"/>
    <xdr:pic>
      <xdr:nvPicPr>
        <xdr:cNvPr id="809" name="Image 808">
          <a:extLst>
            <a:ext uri="{FF2B5EF4-FFF2-40B4-BE49-F238E27FC236}">
              <a16:creationId xmlns:a16="http://schemas.microsoft.com/office/drawing/2014/main" id="{A11E650C-A711-41D0-98CF-653C4667E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1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801</xdr:col>
      <xdr:colOff>0</xdr:colOff>
      <xdr:row>89</xdr:row>
      <xdr:rowOff>0</xdr:rowOff>
    </xdr:from>
    <xdr:ext cx="152400" cy="152400"/>
    <xdr:pic>
      <xdr:nvPicPr>
        <xdr:cNvPr id="810" name="Image 809">
          <a:extLst>
            <a:ext uri="{FF2B5EF4-FFF2-40B4-BE49-F238E27FC236}">
              <a16:creationId xmlns:a16="http://schemas.microsoft.com/office/drawing/2014/main" id="{D284F5C4-4731-4E49-8D08-8CFB9E131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802</xdr:col>
      <xdr:colOff>0</xdr:colOff>
      <xdr:row>89</xdr:row>
      <xdr:rowOff>0</xdr:rowOff>
    </xdr:from>
    <xdr:ext cx="152400" cy="152400"/>
    <xdr:pic>
      <xdr:nvPicPr>
        <xdr:cNvPr id="811" name="Image 810">
          <a:extLst>
            <a:ext uri="{FF2B5EF4-FFF2-40B4-BE49-F238E27FC236}">
              <a16:creationId xmlns:a16="http://schemas.microsoft.com/office/drawing/2014/main" id="{33728C00-A01F-4A52-B690-889933DC9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08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803</xdr:col>
      <xdr:colOff>0</xdr:colOff>
      <xdr:row>89</xdr:row>
      <xdr:rowOff>0</xdr:rowOff>
    </xdr:from>
    <xdr:ext cx="152400" cy="152400"/>
    <xdr:pic>
      <xdr:nvPicPr>
        <xdr:cNvPr id="812" name="Image 811">
          <a:extLst>
            <a:ext uri="{FF2B5EF4-FFF2-40B4-BE49-F238E27FC236}">
              <a16:creationId xmlns:a16="http://schemas.microsoft.com/office/drawing/2014/main" id="{2E1EF7DB-A256-4FB6-BB3C-85C60994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6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804</xdr:col>
      <xdr:colOff>0</xdr:colOff>
      <xdr:row>89</xdr:row>
      <xdr:rowOff>0</xdr:rowOff>
    </xdr:from>
    <xdr:ext cx="152400" cy="152400"/>
    <xdr:pic>
      <xdr:nvPicPr>
        <xdr:cNvPr id="813" name="Image 812">
          <a:extLst>
            <a:ext uri="{FF2B5EF4-FFF2-40B4-BE49-F238E27FC236}">
              <a16:creationId xmlns:a16="http://schemas.microsoft.com/office/drawing/2014/main" id="{170F18F1-AA92-438F-B773-F3797AB7D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65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805</xdr:col>
      <xdr:colOff>0</xdr:colOff>
      <xdr:row>89</xdr:row>
      <xdr:rowOff>0</xdr:rowOff>
    </xdr:from>
    <xdr:ext cx="152400" cy="152400"/>
    <xdr:pic>
      <xdr:nvPicPr>
        <xdr:cNvPr id="814" name="Image 813">
          <a:extLst>
            <a:ext uri="{FF2B5EF4-FFF2-40B4-BE49-F238E27FC236}">
              <a16:creationId xmlns:a16="http://schemas.microsoft.com/office/drawing/2014/main" id="{12130AF5-451E-4713-A542-95B360DA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43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806</xdr:col>
      <xdr:colOff>0</xdr:colOff>
      <xdr:row>89</xdr:row>
      <xdr:rowOff>0</xdr:rowOff>
    </xdr:from>
    <xdr:ext cx="152400" cy="152400"/>
    <xdr:pic>
      <xdr:nvPicPr>
        <xdr:cNvPr id="815" name="Image 814">
          <a:extLst>
            <a:ext uri="{FF2B5EF4-FFF2-40B4-BE49-F238E27FC236}">
              <a16:creationId xmlns:a16="http://schemas.microsoft.com/office/drawing/2014/main" id="{76FDB250-0C4F-4E3B-AC8F-E480FEA25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22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807</xdr:col>
      <xdr:colOff>0</xdr:colOff>
      <xdr:row>89</xdr:row>
      <xdr:rowOff>0</xdr:rowOff>
    </xdr:from>
    <xdr:ext cx="152400" cy="152400"/>
    <xdr:pic>
      <xdr:nvPicPr>
        <xdr:cNvPr id="816" name="Image 815">
          <a:extLst>
            <a:ext uri="{FF2B5EF4-FFF2-40B4-BE49-F238E27FC236}">
              <a16:creationId xmlns:a16="http://schemas.microsoft.com/office/drawing/2014/main" id="{5D8C7F38-7E7F-4909-8DC7-69AEE7B4F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0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808</xdr:col>
      <xdr:colOff>0</xdr:colOff>
      <xdr:row>89</xdr:row>
      <xdr:rowOff>0</xdr:rowOff>
    </xdr:from>
    <xdr:ext cx="152400" cy="152400"/>
    <xdr:pic>
      <xdr:nvPicPr>
        <xdr:cNvPr id="817" name="Image 816">
          <a:extLst>
            <a:ext uri="{FF2B5EF4-FFF2-40B4-BE49-F238E27FC236}">
              <a16:creationId xmlns:a16="http://schemas.microsoft.com/office/drawing/2014/main" id="{66840192-9FC8-48AB-B7EA-204111127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79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809</xdr:col>
      <xdr:colOff>0</xdr:colOff>
      <xdr:row>89</xdr:row>
      <xdr:rowOff>0</xdr:rowOff>
    </xdr:from>
    <xdr:ext cx="152400" cy="152400"/>
    <xdr:pic>
      <xdr:nvPicPr>
        <xdr:cNvPr id="818" name="Image 817">
          <a:extLst>
            <a:ext uri="{FF2B5EF4-FFF2-40B4-BE49-F238E27FC236}">
              <a16:creationId xmlns:a16="http://schemas.microsoft.com/office/drawing/2014/main" id="{2F36C45C-009B-4EE5-BA8A-1D8515811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57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810</xdr:col>
      <xdr:colOff>0</xdr:colOff>
      <xdr:row>89</xdr:row>
      <xdr:rowOff>0</xdr:rowOff>
    </xdr:from>
    <xdr:ext cx="152400" cy="152400"/>
    <xdr:pic>
      <xdr:nvPicPr>
        <xdr:cNvPr id="819" name="Image 818">
          <a:extLst>
            <a:ext uri="{FF2B5EF4-FFF2-40B4-BE49-F238E27FC236}">
              <a16:creationId xmlns:a16="http://schemas.microsoft.com/office/drawing/2014/main" id="{A7186283-49C2-48D3-B24C-7EE162A60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35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811</xdr:col>
      <xdr:colOff>0</xdr:colOff>
      <xdr:row>89</xdr:row>
      <xdr:rowOff>0</xdr:rowOff>
    </xdr:from>
    <xdr:ext cx="152400" cy="152400"/>
    <xdr:pic>
      <xdr:nvPicPr>
        <xdr:cNvPr id="820" name="Image 819">
          <a:extLst>
            <a:ext uri="{FF2B5EF4-FFF2-40B4-BE49-F238E27FC236}">
              <a16:creationId xmlns:a16="http://schemas.microsoft.com/office/drawing/2014/main" id="{B8CA937B-7714-4702-AC5C-9EB73218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14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812</xdr:col>
      <xdr:colOff>0</xdr:colOff>
      <xdr:row>89</xdr:row>
      <xdr:rowOff>0</xdr:rowOff>
    </xdr:from>
    <xdr:ext cx="152400" cy="152400"/>
    <xdr:pic>
      <xdr:nvPicPr>
        <xdr:cNvPr id="821" name="Image 820">
          <a:extLst>
            <a:ext uri="{FF2B5EF4-FFF2-40B4-BE49-F238E27FC236}">
              <a16:creationId xmlns:a16="http://schemas.microsoft.com/office/drawing/2014/main" id="{99E22A53-B393-4F4E-9D28-F90EC7028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2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813</xdr:col>
      <xdr:colOff>0</xdr:colOff>
      <xdr:row>89</xdr:row>
      <xdr:rowOff>0</xdr:rowOff>
    </xdr:from>
    <xdr:ext cx="152400" cy="152400"/>
    <xdr:pic>
      <xdr:nvPicPr>
        <xdr:cNvPr id="822" name="Image 821">
          <a:extLst>
            <a:ext uri="{FF2B5EF4-FFF2-40B4-BE49-F238E27FC236}">
              <a16:creationId xmlns:a16="http://schemas.microsoft.com/office/drawing/2014/main" id="{B7FEFC0B-DB8A-44C0-9CE3-3A54EF1BC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71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814</xdr:col>
      <xdr:colOff>0</xdr:colOff>
      <xdr:row>89</xdr:row>
      <xdr:rowOff>0</xdr:rowOff>
    </xdr:from>
    <xdr:ext cx="152400" cy="152400"/>
    <xdr:pic>
      <xdr:nvPicPr>
        <xdr:cNvPr id="823" name="Image 822">
          <a:extLst>
            <a:ext uri="{FF2B5EF4-FFF2-40B4-BE49-F238E27FC236}">
              <a16:creationId xmlns:a16="http://schemas.microsoft.com/office/drawing/2014/main" id="{6614EEFB-4382-4EF4-87E2-FC192460E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9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815</xdr:col>
      <xdr:colOff>0</xdr:colOff>
      <xdr:row>89</xdr:row>
      <xdr:rowOff>0</xdr:rowOff>
    </xdr:from>
    <xdr:ext cx="152400" cy="152400"/>
    <xdr:pic>
      <xdr:nvPicPr>
        <xdr:cNvPr id="824" name="Image 823">
          <a:extLst>
            <a:ext uri="{FF2B5EF4-FFF2-40B4-BE49-F238E27FC236}">
              <a16:creationId xmlns:a16="http://schemas.microsoft.com/office/drawing/2014/main" id="{F53C8823-F6B0-456F-AC43-64AE1111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8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816</xdr:col>
      <xdr:colOff>0</xdr:colOff>
      <xdr:row>89</xdr:row>
      <xdr:rowOff>0</xdr:rowOff>
    </xdr:from>
    <xdr:ext cx="152400" cy="152400"/>
    <xdr:pic>
      <xdr:nvPicPr>
        <xdr:cNvPr id="825" name="Image 824">
          <a:extLst>
            <a:ext uri="{FF2B5EF4-FFF2-40B4-BE49-F238E27FC236}">
              <a16:creationId xmlns:a16="http://schemas.microsoft.com/office/drawing/2014/main" id="{1195065E-F931-4F29-A80B-2A87B1B94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6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817</xdr:col>
      <xdr:colOff>0</xdr:colOff>
      <xdr:row>89</xdr:row>
      <xdr:rowOff>0</xdr:rowOff>
    </xdr:from>
    <xdr:ext cx="152400" cy="152400"/>
    <xdr:pic>
      <xdr:nvPicPr>
        <xdr:cNvPr id="826" name="Image 825">
          <a:extLst>
            <a:ext uri="{FF2B5EF4-FFF2-40B4-BE49-F238E27FC236}">
              <a16:creationId xmlns:a16="http://schemas.microsoft.com/office/drawing/2014/main" id="{72451FDE-55D9-4805-8CBA-91646F306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5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818</xdr:col>
      <xdr:colOff>0</xdr:colOff>
      <xdr:row>89</xdr:row>
      <xdr:rowOff>0</xdr:rowOff>
    </xdr:from>
    <xdr:ext cx="152400" cy="152400"/>
    <xdr:pic>
      <xdr:nvPicPr>
        <xdr:cNvPr id="827" name="Image 826">
          <a:extLst>
            <a:ext uri="{FF2B5EF4-FFF2-40B4-BE49-F238E27FC236}">
              <a16:creationId xmlns:a16="http://schemas.microsoft.com/office/drawing/2014/main" id="{F06876AC-D5DD-4E7D-B230-06E049825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63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819</xdr:col>
      <xdr:colOff>0</xdr:colOff>
      <xdr:row>89</xdr:row>
      <xdr:rowOff>0</xdr:rowOff>
    </xdr:from>
    <xdr:ext cx="152400" cy="152400"/>
    <xdr:pic>
      <xdr:nvPicPr>
        <xdr:cNvPr id="828" name="Image 827">
          <a:extLst>
            <a:ext uri="{FF2B5EF4-FFF2-40B4-BE49-F238E27FC236}">
              <a16:creationId xmlns:a16="http://schemas.microsoft.com/office/drawing/2014/main" id="{209D785B-7F9C-4FF6-B070-F3ADBD6A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41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820</xdr:col>
      <xdr:colOff>0</xdr:colOff>
      <xdr:row>89</xdr:row>
      <xdr:rowOff>0</xdr:rowOff>
    </xdr:from>
    <xdr:ext cx="152400" cy="152400"/>
    <xdr:pic>
      <xdr:nvPicPr>
        <xdr:cNvPr id="829" name="Image 828">
          <a:extLst>
            <a:ext uri="{FF2B5EF4-FFF2-40B4-BE49-F238E27FC236}">
              <a16:creationId xmlns:a16="http://schemas.microsoft.com/office/drawing/2014/main" id="{FEC88296-3A65-430A-B840-CF57693FE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0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821</xdr:col>
      <xdr:colOff>0</xdr:colOff>
      <xdr:row>89</xdr:row>
      <xdr:rowOff>0</xdr:rowOff>
    </xdr:from>
    <xdr:ext cx="152400" cy="152400"/>
    <xdr:pic>
      <xdr:nvPicPr>
        <xdr:cNvPr id="830" name="Image 829">
          <a:extLst>
            <a:ext uri="{FF2B5EF4-FFF2-40B4-BE49-F238E27FC236}">
              <a16:creationId xmlns:a16="http://schemas.microsoft.com/office/drawing/2014/main" id="{0260AEC6-E01A-43CE-AD1A-BBBBCCE8D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98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822</xdr:col>
      <xdr:colOff>0</xdr:colOff>
      <xdr:row>89</xdr:row>
      <xdr:rowOff>0</xdr:rowOff>
    </xdr:from>
    <xdr:ext cx="152400" cy="152400"/>
    <xdr:pic>
      <xdr:nvPicPr>
        <xdr:cNvPr id="831" name="Image 830">
          <a:extLst>
            <a:ext uri="{FF2B5EF4-FFF2-40B4-BE49-F238E27FC236}">
              <a16:creationId xmlns:a16="http://schemas.microsoft.com/office/drawing/2014/main" id="{44E8A389-6BDA-496F-93EA-C13CFE7D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77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823</xdr:col>
      <xdr:colOff>0</xdr:colOff>
      <xdr:row>89</xdr:row>
      <xdr:rowOff>0</xdr:rowOff>
    </xdr:from>
    <xdr:ext cx="152400" cy="152400"/>
    <xdr:pic>
      <xdr:nvPicPr>
        <xdr:cNvPr id="832" name="Image 831">
          <a:extLst>
            <a:ext uri="{FF2B5EF4-FFF2-40B4-BE49-F238E27FC236}">
              <a16:creationId xmlns:a16="http://schemas.microsoft.com/office/drawing/2014/main" id="{EA6F38F4-225E-42E7-8F0C-0A0A96EF5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55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824</xdr:col>
      <xdr:colOff>0</xdr:colOff>
      <xdr:row>89</xdr:row>
      <xdr:rowOff>0</xdr:rowOff>
    </xdr:from>
    <xdr:ext cx="152400" cy="152400"/>
    <xdr:pic>
      <xdr:nvPicPr>
        <xdr:cNvPr id="833" name="Image 832">
          <a:extLst>
            <a:ext uri="{FF2B5EF4-FFF2-40B4-BE49-F238E27FC236}">
              <a16:creationId xmlns:a16="http://schemas.microsoft.com/office/drawing/2014/main" id="{E19C9686-FDC7-49F9-8F5F-94771C99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34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825</xdr:col>
      <xdr:colOff>0</xdr:colOff>
      <xdr:row>89</xdr:row>
      <xdr:rowOff>0</xdr:rowOff>
    </xdr:from>
    <xdr:ext cx="152400" cy="152400"/>
    <xdr:pic>
      <xdr:nvPicPr>
        <xdr:cNvPr id="834" name="Image 833">
          <a:extLst>
            <a:ext uri="{FF2B5EF4-FFF2-40B4-BE49-F238E27FC236}">
              <a16:creationId xmlns:a16="http://schemas.microsoft.com/office/drawing/2014/main" id="{AD05BD86-CCBC-4997-BF51-7D61FFC1D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12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826</xdr:col>
      <xdr:colOff>0</xdr:colOff>
      <xdr:row>89</xdr:row>
      <xdr:rowOff>0</xdr:rowOff>
    </xdr:from>
    <xdr:ext cx="152400" cy="152400"/>
    <xdr:pic>
      <xdr:nvPicPr>
        <xdr:cNvPr id="835" name="Image 834">
          <a:extLst>
            <a:ext uri="{FF2B5EF4-FFF2-40B4-BE49-F238E27FC236}">
              <a16:creationId xmlns:a16="http://schemas.microsoft.com/office/drawing/2014/main" id="{C3B73110-BC33-4EA3-91A0-636BE0687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1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827</xdr:col>
      <xdr:colOff>0</xdr:colOff>
      <xdr:row>89</xdr:row>
      <xdr:rowOff>0</xdr:rowOff>
    </xdr:from>
    <xdr:ext cx="152400" cy="152400"/>
    <xdr:pic>
      <xdr:nvPicPr>
        <xdr:cNvPr id="836" name="Image 835">
          <a:extLst>
            <a:ext uri="{FF2B5EF4-FFF2-40B4-BE49-F238E27FC236}">
              <a16:creationId xmlns:a16="http://schemas.microsoft.com/office/drawing/2014/main" id="{DE657E63-60FE-43BC-AEA8-B3BB5D33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69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828</xdr:col>
      <xdr:colOff>0</xdr:colOff>
      <xdr:row>89</xdr:row>
      <xdr:rowOff>0</xdr:rowOff>
    </xdr:from>
    <xdr:ext cx="152400" cy="152400"/>
    <xdr:pic>
      <xdr:nvPicPr>
        <xdr:cNvPr id="837" name="Image 836">
          <a:extLst>
            <a:ext uri="{FF2B5EF4-FFF2-40B4-BE49-F238E27FC236}">
              <a16:creationId xmlns:a16="http://schemas.microsoft.com/office/drawing/2014/main" id="{59673538-3519-4FD8-B563-41AF6A7A8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47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829</xdr:col>
      <xdr:colOff>0</xdr:colOff>
      <xdr:row>89</xdr:row>
      <xdr:rowOff>0</xdr:rowOff>
    </xdr:from>
    <xdr:ext cx="152400" cy="152400"/>
    <xdr:pic>
      <xdr:nvPicPr>
        <xdr:cNvPr id="838" name="Image 837">
          <a:extLst>
            <a:ext uri="{FF2B5EF4-FFF2-40B4-BE49-F238E27FC236}">
              <a16:creationId xmlns:a16="http://schemas.microsoft.com/office/drawing/2014/main" id="{92961D6F-35C0-48E0-BF80-8FA8A4BA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6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830</xdr:col>
      <xdr:colOff>0</xdr:colOff>
      <xdr:row>89</xdr:row>
      <xdr:rowOff>0</xdr:rowOff>
    </xdr:from>
    <xdr:ext cx="152400" cy="152400"/>
    <xdr:pic>
      <xdr:nvPicPr>
        <xdr:cNvPr id="839" name="Image 838">
          <a:extLst>
            <a:ext uri="{FF2B5EF4-FFF2-40B4-BE49-F238E27FC236}">
              <a16:creationId xmlns:a16="http://schemas.microsoft.com/office/drawing/2014/main" id="{B966C8D1-6D58-44B9-A567-6166162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04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831</xdr:col>
      <xdr:colOff>0</xdr:colOff>
      <xdr:row>89</xdr:row>
      <xdr:rowOff>0</xdr:rowOff>
    </xdr:from>
    <xdr:ext cx="152400" cy="152400"/>
    <xdr:pic>
      <xdr:nvPicPr>
        <xdr:cNvPr id="840" name="Image 839">
          <a:extLst>
            <a:ext uri="{FF2B5EF4-FFF2-40B4-BE49-F238E27FC236}">
              <a16:creationId xmlns:a16="http://schemas.microsoft.com/office/drawing/2014/main" id="{5FB81C38-A3B0-4B31-AC90-794604CC1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83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832</xdr:col>
      <xdr:colOff>0</xdr:colOff>
      <xdr:row>89</xdr:row>
      <xdr:rowOff>0</xdr:rowOff>
    </xdr:from>
    <xdr:ext cx="152400" cy="152400"/>
    <xdr:pic>
      <xdr:nvPicPr>
        <xdr:cNvPr id="841" name="Image 840">
          <a:extLst>
            <a:ext uri="{FF2B5EF4-FFF2-40B4-BE49-F238E27FC236}">
              <a16:creationId xmlns:a16="http://schemas.microsoft.com/office/drawing/2014/main" id="{A82DCB23-E50F-41E9-A885-0238DA2A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61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833</xdr:col>
      <xdr:colOff>0</xdr:colOff>
      <xdr:row>89</xdr:row>
      <xdr:rowOff>0</xdr:rowOff>
    </xdr:from>
    <xdr:ext cx="152400" cy="152400"/>
    <xdr:pic>
      <xdr:nvPicPr>
        <xdr:cNvPr id="842" name="Image 841">
          <a:extLst>
            <a:ext uri="{FF2B5EF4-FFF2-40B4-BE49-F238E27FC236}">
              <a16:creationId xmlns:a16="http://schemas.microsoft.com/office/drawing/2014/main" id="{8BBAD11D-6334-4950-A0D8-19CEF87F7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40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834</xdr:col>
      <xdr:colOff>0</xdr:colOff>
      <xdr:row>89</xdr:row>
      <xdr:rowOff>0</xdr:rowOff>
    </xdr:from>
    <xdr:ext cx="152400" cy="152400"/>
    <xdr:pic>
      <xdr:nvPicPr>
        <xdr:cNvPr id="843" name="Image 842">
          <a:extLst>
            <a:ext uri="{FF2B5EF4-FFF2-40B4-BE49-F238E27FC236}">
              <a16:creationId xmlns:a16="http://schemas.microsoft.com/office/drawing/2014/main" id="{D34D7F72-72B7-4DB3-851F-F88CFFE77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18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835</xdr:col>
      <xdr:colOff>0</xdr:colOff>
      <xdr:row>89</xdr:row>
      <xdr:rowOff>0</xdr:rowOff>
    </xdr:from>
    <xdr:ext cx="152400" cy="152400"/>
    <xdr:pic>
      <xdr:nvPicPr>
        <xdr:cNvPr id="844" name="Image 843">
          <a:extLst>
            <a:ext uri="{FF2B5EF4-FFF2-40B4-BE49-F238E27FC236}">
              <a16:creationId xmlns:a16="http://schemas.microsoft.com/office/drawing/2014/main" id="{87C399A2-6195-4CCF-A0B8-90B957F7F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97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836</xdr:col>
      <xdr:colOff>0</xdr:colOff>
      <xdr:row>89</xdr:row>
      <xdr:rowOff>0</xdr:rowOff>
    </xdr:from>
    <xdr:ext cx="152400" cy="152400"/>
    <xdr:pic>
      <xdr:nvPicPr>
        <xdr:cNvPr id="845" name="Image 844">
          <a:extLst>
            <a:ext uri="{FF2B5EF4-FFF2-40B4-BE49-F238E27FC236}">
              <a16:creationId xmlns:a16="http://schemas.microsoft.com/office/drawing/2014/main" id="{F6A16455-555C-4644-9881-67D2DB96B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75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837</xdr:col>
      <xdr:colOff>0</xdr:colOff>
      <xdr:row>89</xdr:row>
      <xdr:rowOff>0</xdr:rowOff>
    </xdr:from>
    <xdr:ext cx="152400" cy="152400"/>
    <xdr:pic>
      <xdr:nvPicPr>
        <xdr:cNvPr id="846" name="Image 845">
          <a:extLst>
            <a:ext uri="{FF2B5EF4-FFF2-40B4-BE49-F238E27FC236}">
              <a16:creationId xmlns:a16="http://schemas.microsoft.com/office/drawing/2014/main" id="{F63E1C79-1822-42B2-BA98-A8CBB8FFD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3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838</xdr:col>
      <xdr:colOff>0</xdr:colOff>
      <xdr:row>89</xdr:row>
      <xdr:rowOff>0</xdr:rowOff>
    </xdr:from>
    <xdr:ext cx="152400" cy="152400"/>
    <xdr:pic>
      <xdr:nvPicPr>
        <xdr:cNvPr id="847" name="Image 846">
          <a:extLst>
            <a:ext uri="{FF2B5EF4-FFF2-40B4-BE49-F238E27FC236}">
              <a16:creationId xmlns:a16="http://schemas.microsoft.com/office/drawing/2014/main" id="{5FF46304-221B-4118-830D-022207806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32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839</xdr:col>
      <xdr:colOff>0</xdr:colOff>
      <xdr:row>89</xdr:row>
      <xdr:rowOff>0</xdr:rowOff>
    </xdr:from>
    <xdr:ext cx="152400" cy="152400"/>
    <xdr:pic>
      <xdr:nvPicPr>
        <xdr:cNvPr id="848" name="Image 847">
          <a:extLst>
            <a:ext uri="{FF2B5EF4-FFF2-40B4-BE49-F238E27FC236}">
              <a16:creationId xmlns:a16="http://schemas.microsoft.com/office/drawing/2014/main" id="{416E87FD-D79A-4ECA-8330-03235BF7C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10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840</xdr:col>
      <xdr:colOff>0</xdr:colOff>
      <xdr:row>89</xdr:row>
      <xdr:rowOff>0</xdr:rowOff>
    </xdr:from>
    <xdr:ext cx="152400" cy="152400"/>
    <xdr:pic>
      <xdr:nvPicPr>
        <xdr:cNvPr id="849" name="Image 848">
          <a:extLst>
            <a:ext uri="{FF2B5EF4-FFF2-40B4-BE49-F238E27FC236}">
              <a16:creationId xmlns:a16="http://schemas.microsoft.com/office/drawing/2014/main" id="{7729F232-4F05-4AFE-9DF9-A42A40592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89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841</xdr:col>
      <xdr:colOff>0</xdr:colOff>
      <xdr:row>89</xdr:row>
      <xdr:rowOff>0</xdr:rowOff>
    </xdr:from>
    <xdr:ext cx="152400" cy="152400"/>
    <xdr:pic>
      <xdr:nvPicPr>
        <xdr:cNvPr id="850" name="Image 849">
          <a:extLst>
            <a:ext uri="{FF2B5EF4-FFF2-40B4-BE49-F238E27FC236}">
              <a16:creationId xmlns:a16="http://schemas.microsoft.com/office/drawing/2014/main" id="{58DFE395-86E8-48B9-A820-F569AF357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67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842</xdr:col>
      <xdr:colOff>0</xdr:colOff>
      <xdr:row>89</xdr:row>
      <xdr:rowOff>0</xdr:rowOff>
    </xdr:from>
    <xdr:ext cx="152400" cy="152400"/>
    <xdr:pic>
      <xdr:nvPicPr>
        <xdr:cNvPr id="851" name="Image 850">
          <a:extLst>
            <a:ext uri="{FF2B5EF4-FFF2-40B4-BE49-F238E27FC236}">
              <a16:creationId xmlns:a16="http://schemas.microsoft.com/office/drawing/2014/main" id="{938955D9-16AC-4094-B013-EAB15721C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46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843</xdr:col>
      <xdr:colOff>0</xdr:colOff>
      <xdr:row>89</xdr:row>
      <xdr:rowOff>0</xdr:rowOff>
    </xdr:from>
    <xdr:ext cx="152400" cy="152400"/>
    <xdr:pic>
      <xdr:nvPicPr>
        <xdr:cNvPr id="852" name="Image 851">
          <a:extLst>
            <a:ext uri="{FF2B5EF4-FFF2-40B4-BE49-F238E27FC236}">
              <a16:creationId xmlns:a16="http://schemas.microsoft.com/office/drawing/2014/main" id="{32A2EE49-A496-4AA9-BBED-28C21915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24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844</xdr:col>
      <xdr:colOff>0</xdr:colOff>
      <xdr:row>89</xdr:row>
      <xdr:rowOff>0</xdr:rowOff>
    </xdr:from>
    <xdr:ext cx="152400" cy="152400"/>
    <xdr:pic>
      <xdr:nvPicPr>
        <xdr:cNvPr id="853" name="Image 852">
          <a:extLst>
            <a:ext uri="{FF2B5EF4-FFF2-40B4-BE49-F238E27FC236}">
              <a16:creationId xmlns:a16="http://schemas.microsoft.com/office/drawing/2014/main" id="{28352404-5A76-4C3D-8090-876D12841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2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845</xdr:col>
      <xdr:colOff>0</xdr:colOff>
      <xdr:row>89</xdr:row>
      <xdr:rowOff>0</xdr:rowOff>
    </xdr:from>
    <xdr:ext cx="152400" cy="152400"/>
    <xdr:pic>
      <xdr:nvPicPr>
        <xdr:cNvPr id="854" name="Image 853">
          <a:extLst>
            <a:ext uri="{FF2B5EF4-FFF2-40B4-BE49-F238E27FC236}">
              <a16:creationId xmlns:a16="http://schemas.microsoft.com/office/drawing/2014/main" id="{154704FF-E462-4F90-84D3-432DAE82C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1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846</xdr:col>
      <xdr:colOff>0</xdr:colOff>
      <xdr:row>89</xdr:row>
      <xdr:rowOff>0</xdr:rowOff>
    </xdr:from>
    <xdr:ext cx="152400" cy="152400"/>
    <xdr:pic>
      <xdr:nvPicPr>
        <xdr:cNvPr id="855" name="Image 854">
          <a:extLst>
            <a:ext uri="{FF2B5EF4-FFF2-40B4-BE49-F238E27FC236}">
              <a16:creationId xmlns:a16="http://schemas.microsoft.com/office/drawing/2014/main" id="{D2D0FBD1-462B-4B56-9C7F-D33CE38D4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59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847</xdr:col>
      <xdr:colOff>0</xdr:colOff>
      <xdr:row>89</xdr:row>
      <xdr:rowOff>0</xdr:rowOff>
    </xdr:from>
    <xdr:ext cx="152400" cy="152400"/>
    <xdr:pic>
      <xdr:nvPicPr>
        <xdr:cNvPr id="856" name="Image 855">
          <a:extLst>
            <a:ext uri="{FF2B5EF4-FFF2-40B4-BE49-F238E27FC236}">
              <a16:creationId xmlns:a16="http://schemas.microsoft.com/office/drawing/2014/main" id="{0077C26A-0847-4A0D-976E-1ED4104F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8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848</xdr:col>
      <xdr:colOff>0</xdr:colOff>
      <xdr:row>89</xdr:row>
      <xdr:rowOff>0</xdr:rowOff>
    </xdr:from>
    <xdr:ext cx="152400" cy="152400"/>
    <xdr:pic>
      <xdr:nvPicPr>
        <xdr:cNvPr id="857" name="Image 856">
          <a:extLst>
            <a:ext uri="{FF2B5EF4-FFF2-40B4-BE49-F238E27FC236}">
              <a16:creationId xmlns:a16="http://schemas.microsoft.com/office/drawing/2014/main" id="{EE53E778-C373-4E13-92DD-B4DA6D522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6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849</xdr:col>
      <xdr:colOff>0</xdr:colOff>
      <xdr:row>89</xdr:row>
      <xdr:rowOff>0</xdr:rowOff>
    </xdr:from>
    <xdr:ext cx="152400" cy="152400"/>
    <xdr:pic>
      <xdr:nvPicPr>
        <xdr:cNvPr id="858" name="Image 857">
          <a:extLst>
            <a:ext uri="{FF2B5EF4-FFF2-40B4-BE49-F238E27FC236}">
              <a16:creationId xmlns:a16="http://schemas.microsoft.com/office/drawing/2014/main" id="{C11A0000-BE49-44B1-B9D5-8CED680E3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5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850</xdr:col>
      <xdr:colOff>0</xdr:colOff>
      <xdr:row>89</xdr:row>
      <xdr:rowOff>0</xdr:rowOff>
    </xdr:from>
    <xdr:ext cx="152400" cy="152400"/>
    <xdr:pic>
      <xdr:nvPicPr>
        <xdr:cNvPr id="859" name="Image 858">
          <a:extLst>
            <a:ext uri="{FF2B5EF4-FFF2-40B4-BE49-F238E27FC236}">
              <a16:creationId xmlns:a16="http://schemas.microsoft.com/office/drawing/2014/main" id="{FB912679-2775-469E-8DE3-1E470B7FC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73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851</xdr:col>
      <xdr:colOff>0</xdr:colOff>
      <xdr:row>89</xdr:row>
      <xdr:rowOff>0</xdr:rowOff>
    </xdr:from>
    <xdr:ext cx="152400" cy="152400"/>
    <xdr:pic>
      <xdr:nvPicPr>
        <xdr:cNvPr id="860" name="Image 859">
          <a:extLst>
            <a:ext uri="{FF2B5EF4-FFF2-40B4-BE49-F238E27FC236}">
              <a16:creationId xmlns:a16="http://schemas.microsoft.com/office/drawing/2014/main" id="{D94BC51B-8BC0-4A91-97B2-8FC10D6E0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52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852</xdr:col>
      <xdr:colOff>0</xdr:colOff>
      <xdr:row>89</xdr:row>
      <xdr:rowOff>0</xdr:rowOff>
    </xdr:from>
    <xdr:ext cx="152400" cy="152400"/>
    <xdr:pic>
      <xdr:nvPicPr>
        <xdr:cNvPr id="861" name="Image 860">
          <a:extLst>
            <a:ext uri="{FF2B5EF4-FFF2-40B4-BE49-F238E27FC236}">
              <a16:creationId xmlns:a16="http://schemas.microsoft.com/office/drawing/2014/main" id="{B894F895-BDD4-4845-8B16-4D1E58165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30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853</xdr:col>
      <xdr:colOff>0</xdr:colOff>
      <xdr:row>89</xdr:row>
      <xdr:rowOff>0</xdr:rowOff>
    </xdr:from>
    <xdr:ext cx="152400" cy="152400"/>
    <xdr:pic>
      <xdr:nvPicPr>
        <xdr:cNvPr id="862" name="Image 861">
          <a:extLst>
            <a:ext uri="{FF2B5EF4-FFF2-40B4-BE49-F238E27FC236}">
              <a16:creationId xmlns:a16="http://schemas.microsoft.com/office/drawing/2014/main" id="{43C9789A-2A1E-4512-8241-44D69EF3A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08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854</xdr:col>
      <xdr:colOff>0</xdr:colOff>
      <xdr:row>89</xdr:row>
      <xdr:rowOff>0</xdr:rowOff>
    </xdr:from>
    <xdr:ext cx="152400" cy="152400"/>
    <xdr:pic>
      <xdr:nvPicPr>
        <xdr:cNvPr id="863" name="Image 862">
          <a:extLst>
            <a:ext uri="{FF2B5EF4-FFF2-40B4-BE49-F238E27FC236}">
              <a16:creationId xmlns:a16="http://schemas.microsoft.com/office/drawing/2014/main" id="{60B8D79F-5EA5-4B2F-BFD8-6D7D62971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7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855</xdr:col>
      <xdr:colOff>0</xdr:colOff>
      <xdr:row>89</xdr:row>
      <xdr:rowOff>0</xdr:rowOff>
    </xdr:from>
    <xdr:ext cx="152400" cy="152400"/>
    <xdr:pic>
      <xdr:nvPicPr>
        <xdr:cNvPr id="864" name="Image 863">
          <a:extLst>
            <a:ext uri="{FF2B5EF4-FFF2-40B4-BE49-F238E27FC236}">
              <a16:creationId xmlns:a16="http://schemas.microsoft.com/office/drawing/2014/main" id="{90B9A73D-F34C-4EF4-A66F-D0F6E3036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5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856</xdr:col>
      <xdr:colOff>0</xdr:colOff>
      <xdr:row>89</xdr:row>
      <xdr:rowOff>0</xdr:rowOff>
    </xdr:from>
    <xdr:ext cx="152400" cy="152400"/>
    <xdr:pic>
      <xdr:nvPicPr>
        <xdr:cNvPr id="865" name="Image 864">
          <a:extLst>
            <a:ext uri="{FF2B5EF4-FFF2-40B4-BE49-F238E27FC236}">
              <a16:creationId xmlns:a16="http://schemas.microsoft.com/office/drawing/2014/main" id="{1D9B40D0-796E-4839-BB5E-8E78687C5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4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857</xdr:col>
      <xdr:colOff>0</xdr:colOff>
      <xdr:row>89</xdr:row>
      <xdr:rowOff>0</xdr:rowOff>
    </xdr:from>
    <xdr:ext cx="152400" cy="152400"/>
    <xdr:pic>
      <xdr:nvPicPr>
        <xdr:cNvPr id="866" name="Image 865">
          <a:extLst>
            <a:ext uri="{FF2B5EF4-FFF2-40B4-BE49-F238E27FC236}">
              <a16:creationId xmlns:a16="http://schemas.microsoft.com/office/drawing/2014/main" id="{ADBFAAE1-3E62-4AEE-B1F5-93926267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22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858</xdr:col>
      <xdr:colOff>0</xdr:colOff>
      <xdr:row>89</xdr:row>
      <xdr:rowOff>0</xdr:rowOff>
    </xdr:from>
    <xdr:ext cx="152400" cy="152400"/>
    <xdr:pic>
      <xdr:nvPicPr>
        <xdr:cNvPr id="867" name="Image 866">
          <a:extLst>
            <a:ext uri="{FF2B5EF4-FFF2-40B4-BE49-F238E27FC236}">
              <a16:creationId xmlns:a16="http://schemas.microsoft.com/office/drawing/2014/main" id="{208042B8-7C06-4729-9B17-C067618E2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01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859</xdr:col>
      <xdr:colOff>0</xdr:colOff>
      <xdr:row>89</xdr:row>
      <xdr:rowOff>0</xdr:rowOff>
    </xdr:from>
    <xdr:ext cx="152400" cy="152400"/>
    <xdr:pic>
      <xdr:nvPicPr>
        <xdr:cNvPr id="868" name="Image 867">
          <a:extLst>
            <a:ext uri="{FF2B5EF4-FFF2-40B4-BE49-F238E27FC236}">
              <a16:creationId xmlns:a16="http://schemas.microsoft.com/office/drawing/2014/main" id="{1D397F0E-652D-4E4D-B332-9FB57967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9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860</xdr:col>
      <xdr:colOff>0</xdr:colOff>
      <xdr:row>89</xdr:row>
      <xdr:rowOff>0</xdr:rowOff>
    </xdr:from>
    <xdr:ext cx="152400" cy="152400"/>
    <xdr:pic>
      <xdr:nvPicPr>
        <xdr:cNvPr id="869" name="Image 868">
          <a:extLst>
            <a:ext uri="{FF2B5EF4-FFF2-40B4-BE49-F238E27FC236}">
              <a16:creationId xmlns:a16="http://schemas.microsoft.com/office/drawing/2014/main" id="{681B3414-68D6-414D-88A7-EA7F30D6A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58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861</xdr:col>
      <xdr:colOff>0</xdr:colOff>
      <xdr:row>89</xdr:row>
      <xdr:rowOff>0</xdr:rowOff>
    </xdr:from>
    <xdr:ext cx="152400" cy="152400"/>
    <xdr:pic>
      <xdr:nvPicPr>
        <xdr:cNvPr id="870" name="Image 869">
          <a:extLst>
            <a:ext uri="{FF2B5EF4-FFF2-40B4-BE49-F238E27FC236}">
              <a16:creationId xmlns:a16="http://schemas.microsoft.com/office/drawing/2014/main" id="{BF4DEFE8-340F-4395-9471-611EA9F37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862</xdr:col>
      <xdr:colOff>0</xdr:colOff>
      <xdr:row>89</xdr:row>
      <xdr:rowOff>0</xdr:rowOff>
    </xdr:from>
    <xdr:ext cx="152400" cy="152400"/>
    <xdr:pic>
      <xdr:nvPicPr>
        <xdr:cNvPr id="871" name="Image 870">
          <a:extLst>
            <a:ext uri="{FF2B5EF4-FFF2-40B4-BE49-F238E27FC236}">
              <a16:creationId xmlns:a16="http://schemas.microsoft.com/office/drawing/2014/main" id="{D00908CD-FB08-431D-A8C5-36F19C130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14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863</xdr:col>
      <xdr:colOff>0</xdr:colOff>
      <xdr:row>89</xdr:row>
      <xdr:rowOff>0</xdr:rowOff>
    </xdr:from>
    <xdr:ext cx="152400" cy="152400"/>
    <xdr:pic>
      <xdr:nvPicPr>
        <xdr:cNvPr id="872" name="Image 871">
          <a:extLst>
            <a:ext uri="{FF2B5EF4-FFF2-40B4-BE49-F238E27FC236}">
              <a16:creationId xmlns:a16="http://schemas.microsoft.com/office/drawing/2014/main" id="{F13AF272-3EEF-4E56-BA5F-746DF39D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93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864</xdr:col>
      <xdr:colOff>0</xdr:colOff>
      <xdr:row>89</xdr:row>
      <xdr:rowOff>0</xdr:rowOff>
    </xdr:from>
    <xdr:ext cx="152400" cy="152400"/>
    <xdr:pic>
      <xdr:nvPicPr>
        <xdr:cNvPr id="873" name="Image 872">
          <a:extLst>
            <a:ext uri="{FF2B5EF4-FFF2-40B4-BE49-F238E27FC236}">
              <a16:creationId xmlns:a16="http://schemas.microsoft.com/office/drawing/2014/main" id="{5C9EC5F3-2277-425A-86D4-09FD17C3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1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865</xdr:col>
      <xdr:colOff>0</xdr:colOff>
      <xdr:row>89</xdr:row>
      <xdr:rowOff>0</xdr:rowOff>
    </xdr:from>
    <xdr:ext cx="152400" cy="152400"/>
    <xdr:pic>
      <xdr:nvPicPr>
        <xdr:cNvPr id="874" name="Image 873">
          <a:extLst>
            <a:ext uri="{FF2B5EF4-FFF2-40B4-BE49-F238E27FC236}">
              <a16:creationId xmlns:a16="http://schemas.microsoft.com/office/drawing/2014/main" id="{2BA30F79-8EF5-4A29-9849-F99575355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50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866</xdr:col>
      <xdr:colOff>0</xdr:colOff>
      <xdr:row>89</xdr:row>
      <xdr:rowOff>0</xdr:rowOff>
    </xdr:from>
    <xdr:ext cx="152400" cy="152400"/>
    <xdr:pic>
      <xdr:nvPicPr>
        <xdr:cNvPr id="875" name="Image 874">
          <a:extLst>
            <a:ext uri="{FF2B5EF4-FFF2-40B4-BE49-F238E27FC236}">
              <a16:creationId xmlns:a16="http://schemas.microsoft.com/office/drawing/2014/main" id="{1BED8768-60B4-48AD-AF3B-D42C69A11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28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867</xdr:col>
      <xdr:colOff>0</xdr:colOff>
      <xdr:row>89</xdr:row>
      <xdr:rowOff>0</xdr:rowOff>
    </xdr:from>
    <xdr:ext cx="152400" cy="152400"/>
    <xdr:pic>
      <xdr:nvPicPr>
        <xdr:cNvPr id="876" name="Image 875">
          <a:extLst>
            <a:ext uri="{FF2B5EF4-FFF2-40B4-BE49-F238E27FC236}">
              <a16:creationId xmlns:a16="http://schemas.microsoft.com/office/drawing/2014/main" id="{936440AB-14F5-4047-A4DE-9FBC896F2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7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868</xdr:col>
      <xdr:colOff>0</xdr:colOff>
      <xdr:row>89</xdr:row>
      <xdr:rowOff>0</xdr:rowOff>
    </xdr:from>
    <xdr:ext cx="152400" cy="152400"/>
    <xdr:pic>
      <xdr:nvPicPr>
        <xdr:cNvPr id="877" name="Image 876">
          <a:extLst>
            <a:ext uri="{FF2B5EF4-FFF2-40B4-BE49-F238E27FC236}">
              <a16:creationId xmlns:a16="http://schemas.microsoft.com/office/drawing/2014/main" id="{BFD826E7-BF78-4A94-85CD-27AC333B8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5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869</xdr:col>
      <xdr:colOff>0</xdr:colOff>
      <xdr:row>89</xdr:row>
      <xdr:rowOff>0</xdr:rowOff>
    </xdr:from>
    <xdr:ext cx="152400" cy="152400"/>
    <xdr:pic>
      <xdr:nvPicPr>
        <xdr:cNvPr id="878" name="Image 877">
          <a:extLst>
            <a:ext uri="{FF2B5EF4-FFF2-40B4-BE49-F238E27FC236}">
              <a16:creationId xmlns:a16="http://schemas.microsoft.com/office/drawing/2014/main" id="{D7B1F2EC-7E72-4378-95DF-6298C35E7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64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870</xdr:col>
      <xdr:colOff>0</xdr:colOff>
      <xdr:row>89</xdr:row>
      <xdr:rowOff>0</xdr:rowOff>
    </xdr:from>
    <xdr:ext cx="152400" cy="152400"/>
    <xdr:pic>
      <xdr:nvPicPr>
        <xdr:cNvPr id="879" name="Image 878">
          <a:extLst>
            <a:ext uri="{FF2B5EF4-FFF2-40B4-BE49-F238E27FC236}">
              <a16:creationId xmlns:a16="http://schemas.microsoft.com/office/drawing/2014/main" id="{4A1977D1-493A-4E9D-AE52-F1A17402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42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871</xdr:col>
      <xdr:colOff>0</xdr:colOff>
      <xdr:row>89</xdr:row>
      <xdr:rowOff>0</xdr:rowOff>
    </xdr:from>
    <xdr:ext cx="152400" cy="152400"/>
    <xdr:pic>
      <xdr:nvPicPr>
        <xdr:cNvPr id="880" name="Image 879">
          <a:extLst>
            <a:ext uri="{FF2B5EF4-FFF2-40B4-BE49-F238E27FC236}">
              <a16:creationId xmlns:a16="http://schemas.microsoft.com/office/drawing/2014/main" id="{7C065309-3E26-4858-8B16-E949508B8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872</xdr:col>
      <xdr:colOff>0</xdr:colOff>
      <xdr:row>89</xdr:row>
      <xdr:rowOff>0</xdr:rowOff>
    </xdr:from>
    <xdr:ext cx="152400" cy="152400"/>
    <xdr:pic>
      <xdr:nvPicPr>
        <xdr:cNvPr id="881" name="Image 880">
          <a:extLst>
            <a:ext uri="{FF2B5EF4-FFF2-40B4-BE49-F238E27FC236}">
              <a16:creationId xmlns:a16="http://schemas.microsoft.com/office/drawing/2014/main" id="{16EBFFC6-6A37-4554-B911-EBC85610B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99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873</xdr:col>
      <xdr:colOff>0</xdr:colOff>
      <xdr:row>89</xdr:row>
      <xdr:rowOff>0</xdr:rowOff>
    </xdr:from>
    <xdr:ext cx="152400" cy="152400"/>
    <xdr:pic>
      <xdr:nvPicPr>
        <xdr:cNvPr id="882" name="Image 881">
          <a:extLst>
            <a:ext uri="{FF2B5EF4-FFF2-40B4-BE49-F238E27FC236}">
              <a16:creationId xmlns:a16="http://schemas.microsoft.com/office/drawing/2014/main" id="{0B81D6FD-00EB-4B47-ACDC-F650412B1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77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874</xdr:col>
      <xdr:colOff>0</xdr:colOff>
      <xdr:row>89</xdr:row>
      <xdr:rowOff>0</xdr:rowOff>
    </xdr:from>
    <xdr:ext cx="152400" cy="152400"/>
    <xdr:pic>
      <xdr:nvPicPr>
        <xdr:cNvPr id="883" name="Image 882">
          <a:extLst>
            <a:ext uri="{FF2B5EF4-FFF2-40B4-BE49-F238E27FC236}">
              <a16:creationId xmlns:a16="http://schemas.microsoft.com/office/drawing/2014/main" id="{00917F4A-D6BD-445E-BC10-42EBF61CB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56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875</xdr:col>
      <xdr:colOff>0</xdr:colOff>
      <xdr:row>89</xdr:row>
      <xdr:rowOff>0</xdr:rowOff>
    </xdr:from>
    <xdr:ext cx="152400" cy="152400"/>
    <xdr:pic>
      <xdr:nvPicPr>
        <xdr:cNvPr id="884" name="Image 883">
          <a:extLst>
            <a:ext uri="{FF2B5EF4-FFF2-40B4-BE49-F238E27FC236}">
              <a16:creationId xmlns:a16="http://schemas.microsoft.com/office/drawing/2014/main" id="{5238A368-7786-4E5A-94E0-82435B8B9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4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876</xdr:col>
      <xdr:colOff>0</xdr:colOff>
      <xdr:row>89</xdr:row>
      <xdr:rowOff>0</xdr:rowOff>
    </xdr:from>
    <xdr:ext cx="152400" cy="152400"/>
    <xdr:pic>
      <xdr:nvPicPr>
        <xdr:cNvPr id="885" name="Image 884">
          <a:extLst>
            <a:ext uri="{FF2B5EF4-FFF2-40B4-BE49-F238E27FC236}">
              <a16:creationId xmlns:a16="http://schemas.microsoft.com/office/drawing/2014/main" id="{89A06A69-01E7-4B33-9E8B-165FEC42F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13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877</xdr:col>
      <xdr:colOff>0</xdr:colOff>
      <xdr:row>89</xdr:row>
      <xdr:rowOff>0</xdr:rowOff>
    </xdr:from>
    <xdr:ext cx="152400" cy="152400"/>
    <xdr:pic>
      <xdr:nvPicPr>
        <xdr:cNvPr id="886" name="Image 885">
          <a:extLst>
            <a:ext uri="{FF2B5EF4-FFF2-40B4-BE49-F238E27FC236}">
              <a16:creationId xmlns:a16="http://schemas.microsoft.com/office/drawing/2014/main" id="{92F4CF0A-BAE1-46AE-9949-2872EA0C8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1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878</xdr:col>
      <xdr:colOff>0</xdr:colOff>
      <xdr:row>89</xdr:row>
      <xdr:rowOff>0</xdr:rowOff>
    </xdr:from>
    <xdr:ext cx="152400" cy="152400"/>
    <xdr:pic>
      <xdr:nvPicPr>
        <xdr:cNvPr id="887" name="Image 886">
          <a:extLst>
            <a:ext uri="{FF2B5EF4-FFF2-40B4-BE49-F238E27FC236}">
              <a16:creationId xmlns:a16="http://schemas.microsoft.com/office/drawing/2014/main" id="{8E0DEE3E-88F5-4220-A6E2-2F241DFF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9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879</xdr:col>
      <xdr:colOff>0</xdr:colOff>
      <xdr:row>89</xdr:row>
      <xdr:rowOff>0</xdr:rowOff>
    </xdr:from>
    <xdr:ext cx="152400" cy="152400"/>
    <xdr:pic>
      <xdr:nvPicPr>
        <xdr:cNvPr id="888" name="Image 887">
          <a:extLst>
            <a:ext uri="{FF2B5EF4-FFF2-40B4-BE49-F238E27FC236}">
              <a16:creationId xmlns:a16="http://schemas.microsoft.com/office/drawing/2014/main" id="{B136FB79-AEBC-4250-B698-1164B33A4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48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880</xdr:col>
      <xdr:colOff>0</xdr:colOff>
      <xdr:row>89</xdr:row>
      <xdr:rowOff>0</xdr:rowOff>
    </xdr:from>
    <xdr:ext cx="152400" cy="152400"/>
    <xdr:pic>
      <xdr:nvPicPr>
        <xdr:cNvPr id="889" name="Image 888">
          <a:extLst>
            <a:ext uri="{FF2B5EF4-FFF2-40B4-BE49-F238E27FC236}">
              <a16:creationId xmlns:a16="http://schemas.microsoft.com/office/drawing/2014/main" id="{4280C77B-2B32-4BDC-A03B-8C4981ABE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6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881</xdr:col>
      <xdr:colOff>0</xdr:colOff>
      <xdr:row>89</xdr:row>
      <xdr:rowOff>0</xdr:rowOff>
    </xdr:from>
    <xdr:ext cx="152400" cy="152400"/>
    <xdr:pic>
      <xdr:nvPicPr>
        <xdr:cNvPr id="890" name="Image 889">
          <a:extLst>
            <a:ext uri="{FF2B5EF4-FFF2-40B4-BE49-F238E27FC236}">
              <a16:creationId xmlns:a16="http://schemas.microsoft.com/office/drawing/2014/main" id="{401A74E5-A960-4F11-A29E-C52B126A6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05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882</xdr:col>
      <xdr:colOff>0</xdr:colOff>
      <xdr:row>89</xdr:row>
      <xdr:rowOff>0</xdr:rowOff>
    </xdr:from>
    <xdr:ext cx="152400" cy="152400"/>
    <xdr:pic>
      <xdr:nvPicPr>
        <xdr:cNvPr id="891" name="Image 890">
          <a:extLst>
            <a:ext uri="{FF2B5EF4-FFF2-40B4-BE49-F238E27FC236}">
              <a16:creationId xmlns:a16="http://schemas.microsoft.com/office/drawing/2014/main" id="{2D5F5D52-0944-4218-AB6D-24DCECBBC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3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883</xdr:col>
      <xdr:colOff>0</xdr:colOff>
      <xdr:row>89</xdr:row>
      <xdr:rowOff>0</xdr:rowOff>
    </xdr:from>
    <xdr:ext cx="152400" cy="152400"/>
    <xdr:pic>
      <xdr:nvPicPr>
        <xdr:cNvPr id="892" name="Image 891">
          <a:extLst>
            <a:ext uri="{FF2B5EF4-FFF2-40B4-BE49-F238E27FC236}">
              <a16:creationId xmlns:a16="http://schemas.microsoft.com/office/drawing/2014/main" id="{C039019D-AED9-4A5C-A090-C4EBB0629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62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884</xdr:col>
      <xdr:colOff>0</xdr:colOff>
      <xdr:row>89</xdr:row>
      <xdr:rowOff>0</xdr:rowOff>
    </xdr:from>
    <xdr:ext cx="152400" cy="152400"/>
    <xdr:pic>
      <xdr:nvPicPr>
        <xdr:cNvPr id="893" name="Image 892">
          <a:extLst>
            <a:ext uri="{FF2B5EF4-FFF2-40B4-BE49-F238E27FC236}">
              <a16:creationId xmlns:a16="http://schemas.microsoft.com/office/drawing/2014/main" id="{954979CC-5570-45F2-920B-A09458C5C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40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885</xdr:col>
      <xdr:colOff>0</xdr:colOff>
      <xdr:row>89</xdr:row>
      <xdr:rowOff>0</xdr:rowOff>
    </xdr:from>
    <xdr:ext cx="152400" cy="152400"/>
    <xdr:pic>
      <xdr:nvPicPr>
        <xdr:cNvPr id="894" name="Image 893">
          <a:extLst>
            <a:ext uri="{FF2B5EF4-FFF2-40B4-BE49-F238E27FC236}">
              <a16:creationId xmlns:a16="http://schemas.microsoft.com/office/drawing/2014/main" id="{9147FCCE-5AB3-4E3C-A552-3923DAE6F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19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886</xdr:col>
      <xdr:colOff>0</xdr:colOff>
      <xdr:row>89</xdr:row>
      <xdr:rowOff>0</xdr:rowOff>
    </xdr:from>
    <xdr:ext cx="152400" cy="152400"/>
    <xdr:pic>
      <xdr:nvPicPr>
        <xdr:cNvPr id="895" name="Image 894">
          <a:extLst>
            <a:ext uri="{FF2B5EF4-FFF2-40B4-BE49-F238E27FC236}">
              <a16:creationId xmlns:a16="http://schemas.microsoft.com/office/drawing/2014/main" id="{73D5313A-E6CE-4250-9706-58BC7C35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887</xdr:col>
      <xdr:colOff>0</xdr:colOff>
      <xdr:row>89</xdr:row>
      <xdr:rowOff>0</xdr:rowOff>
    </xdr:from>
    <xdr:ext cx="152400" cy="152400"/>
    <xdr:pic>
      <xdr:nvPicPr>
        <xdr:cNvPr id="896" name="Image 895">
          <a:extLst>
            <a:ext uri="{FF2B5EF4-FFF2-40B4-BE49-F238E27FC236}">
              <a16:creationId xmlns:a16="http://schemas.microsoft.com/office/drawing/2014/main" id="{3C970DB1-579D-4FC9-AC16-80273327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75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888</xdr:col>
      <xdr:colOff>0</xdr:colOff>
      <xdr:row>89</xdr:row>
      <xdr:rowOff>0</xdr:rowOff>
    </xdr:from>
    <xdr:ext cx="152400" cy="152400"/>
    <xdr:pic>
      <xdr:nvPicPr>
        <xdr:cNvPr id="897" name="Image 896">
          <a:extLst>
            <a:ext uri="{FF2B5EF4-FFF2-40B4-BE49-F238E27FC236}">
              <a16:creationId xmlns:a16="http://schemas.microsoft.com/office/drawing/2014/main" id="{04DC4C73-1A0D-41B5-8D6A-6896CA734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4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889</xdr:col>
      <xdr:colOff>0</xdr:colOff>
      <xdr:row>89</xdr:row>
      <xdr:rowOff>0</xdr:rowOff>
    </xdr:from>
    <xdr:ext cx="152400" cy="152400"/>
    <xdr:pic>
      <xdr:nvPicPr>
        <xdr:cNvPr id="898" name="Image 897">
          <a:extLst>
            <a:ext uri="{FF2B5EF4-FFF2-40B4-BE49-F238E27FC236}">
              <a16:creationId xmlns:a16="http://schemas.microsoft.com/office/drawing/2014/main" id="{39B41141-B928-44CA-9018-DB4A1B37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32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890</xdr:col>
      <xdr:colOff>0</xdr:colOff>
      <xdr:row>89</xdr:row>
      <xdr:rowOff>0</xdr:rowOff>
    </xdr:from>
    <xdr:ext cx="152400" cy="152400"/>
    <xdr:pic>
      <xdr:nvPicPr>
        <xdr:cNvPr id="899" name="Image 898">
          <a:extLst>
            <a:ext uri="{FF2B5EF4-FFF2-40B4-BE49-F238E27FC236}">
              <a16:creationId xmlns:a16="http://schemas.microsoft.com/office/drawing/2014/main" id="{A1E5ADB6-7223-45AB-B4EF-0B2380239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1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891</xdr:col>
      <xdr:colOff>0</xdr:colOff>
      <xdr:row>89</xdr:row>
      <xdr:rowOff>0</xdr:rowOff>
    </xdr:from>
    <xdr:ext cx="152400" cy="152400"/>
    <xdr:pic>
      <xdr:nvPicPr>
        <xdr:cNvPr id="900" name="Image 899">
          <a:extLst>
            <a:ext uri="{FF2B5EF4-FFF2-40B4-BE49-F238E27FC236}">
              <a16:creationId xmlns:a16="http://schemas.microsoft.com/office/drawing/2014/main" id="{6025A761-B5FA-40EA-9C52-DC044AF35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89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892</xdr:col>
      <xdr:colOff>0</xdr:colOff>
      <xdr:row>89</xdr:row>
      <xdr:rowOff>0</xdr:rowOff>
    </xdr:from>
    <xdr:ext cx="152400" cy="152400"/>
    <xdr:pic>
      <xdr:nvPicPr>
        <xdr:cNvPr id="901" name="Image 900">
          <a:extLst>
            <a:ext uri="{FF2B5EF4-FFF2-40B4-BE49-F238E27FC236}">
              <a16:creationId xmlns:a16="http://schemas.microsoft.com/office/drawing/2014/main" id="{BED952B9-8857-4222-B92E-515916DF8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68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893</xdr:col>
      <xdr:colOff>0</xdr:colOff>
      <xdr:row>89</xdr:row>
      <xdr:rowOff>0</xdr:rowOff>
    </xdr:from>
    <xdr:ext cx="152400" cy="152400"/>
    <xdr:pic>
      <xdr:nvPicPr>
        <xdr:cNvPr id="902" name="Image 901">
          <a:extLst>
            <a:ext uri="{FF2B5EF4-FFF2-40B4-BE49-F238E27FC236}">
              <a16:creationId xmlns:a16="http://schemas.microsoft.com/office/drawing/2014/main" id="{F40FF922-0EED-464A-93B0-D2194721C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46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894</xdr:col>
      <xdr:colOff>0</xdr:colOff>
      <xdr:row>89</xdr:row>
      <xdr:rowOff>0</xdr:rowOff>
    </xdr:from>
    <xdr:ext cx="152400" cy="152400"/>
    <xdr:pic>
      <xdr:nvPicPr>
        <xdr:cNvPr id="903" name="Image 902">
          <a:extLst>
            <a:ext uri="{FF2B5EF4-FFF2-40B4-BE49-F238E27FC236}">
              <a16:creationId xmlns:a16="http://schemas.microsoft.com/office/drawing/2014/main" id="{F36F5B24-B21F-4FEC-93A7-7025008E9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25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895</xdr:col>
      <xdr:colOff>0</xdr:colOff>
      <xdr:row>89</xdr:row>
      <xdr:rowOff>0</xdr:rowOff>
    </xdr:from>
    <xdr:ext cx="152400" cy="152400"/>
    <xdr:pic>
      <xdr:nvPicPr>
        <xdr:cNvPr id="904" name="Image 903">
          <a:extLst>
            <a:ext uri="{FF2B5EF4-FFF2-40B4-BE49-F238E27FC236}">
              <a16:creationId xmlns:a16="http://schemas.microsoft.com/office/drawing/2014/main" id="{D3C034C7-BAD6-4DFE-AD29-D9F279078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03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896</xdr:col>
      <xdr:colOff>0</xdr:colOff>
      <xdr:row>89</xdr:row>
      <xdr:rowOff>0</xdr:rowOff>
    </xdr:from>
    <xdr:ext cx="152400" cy="152400"/>
    <xdr:pic>
      <xdr:nvPicPr>
        <xdr:cNvPr id="905" name="Image 904">
          <a:extLst>
            <a:ext uri="{FF2B5EF4-FFF2-40B4-BE49-F238E27FC236}">
              <a16:creationId xmlns:a16="http://schemas.microsoft.com/office/drawing/2014/main" id="{CBD2F864-F384-4935-901B-0AA3A14A3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81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897</xdr:col>
      <xdr:colOff>0</xdr:colOff>
      <xdr:row>89</xdr:row>
      <xdr:rowOff>0</xdr:rowOff>
    </xdr:from>
    <xdr:ext cx="152400" cy="152400"/>
    <xdr:pic>
      <xdr:nvPicPr>
        <xdr:cNvPr id="906" name="Image 905">
          <a:extLst>
            <a:ext uri="{FF2B5EF4-FFF2-40B4-BE49-F238E27FC236}">
              <a16:creationId xmlns:a16="http://schemas.microsoft.com/office/drawing/2014/main" id="{77F2A906-DE07-4888-A5D0-01409B8F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0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898</xdr:col>
      <xdr:colOff>0</xdr:colOff>
      <xdr:row>89</xdr:row>
      <xdr:rowOff>0</xdr:rowOff>
    </xdr:from>
    <xdr:ext cx="152400" cy="152400"/>
    <xdr:pic>
      <xdr:nvPicPr>
        <xdr:cNvPr id="907" name="Image 906">
          <a:extLst>
            <a:ext uri="{FF2B5EF4-FFF2-40B4-BE49-F238E27FC236}">
              <a16:creationId xmlns:a16="http://schemas.microsoft.com/office/drawing/2014/main" id="{448214E9-870A-4031-927A-2514A0DA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38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899</xdr:col>
      <xdr:colOff>0</xdr:colOff>
      <xdr:row>89</xdr:row>
      <xdr:rowOff>0</xdr:rowOff>
    </xdr:from>
    <xdr:ext cx="152400" cy="152400"/>
    <xdr:pic>
      <xdr:nvPicPr>
        <xdr:cNvPr id="908" name="Image 907">
          <a:extLst>
            <a:ext uri="{FF2B5EF4-FFF2-40B4-BE49-F238E27FC236}">
              <a16:creationId xmlns:a16="http://schemas.microsoft.com/office/drawing/2014/main" id="{7B0D6FE1-C212-4054-A9D8-C98C59B25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7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900</xdr:col>
      <xdr:colOff>0</xdr:colOff>
      <xdr:row>89</xdr:row>
      <xdr:rowOff>0</xdr:rowOff>
    </xdr:from>
    <xdr:ext cx="152400" cy="152400"/>
    <xdr:pic>
      <xdr:nvPicPr>
        <xdr:cNvPr id="909" name="Image 908">
          <a:extLst>
            <a:ext uri="{FF2B5EF4-FFF2-40B4-BE49-F238E27FC236}">
              <a16:creationId xmlns:a16="http://schemas.microsoft.com/office/drawing/2014/main" id="{802EFF6A-7A5A-4E4B-9259-C4D9A8C4A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95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901</xdr:col>
      <xdr:colOff>0</xdr:colOff>
      <xdr:row>89</xdr:row>
      <xdr:rowOff>0</xdr:rowOff>
    </xdr:from>
    <xdr:ext cx="152400" cy="152400"/>
    <xdr:pic>
      <xdr:nvPicPr>
        <xdr:cNvPr id="910" name="Image 909">
          <a:extLst>
            <a:ext uri="{FF2B5EF4-FFF2-40B4-BE49-F238E27FC236}">
              <a16:creationId xmlns:a16="http://schemas.microsoft.com/office/drawing/2014/main" id="{7A623453-1DB1-4FED-8F18-80F7F41D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4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902</xdr:col>
      <xdr:colOff>0</xdr:colOff>
      <xdr:row>89</xdr:row>
      <xdr:rowOff>0</xdr:rowOff>
    </xdr:from>
    <xdr:ext cx="152400" cy="152400"/>
    <xdr:pic>
      <xdr:nvPicPr>
        <xdr:cNvPr id="911" name="Image 910">
          <a:extLst>
            <a:ext uri="{FF2B5EF4-FFF2-40B4-BE49-F238E27FC236}">
              <a16:creationId xmlns:a16="http://schemas.microsoft.com/office/drawing/2014/main" id="{44B31FC9-25A1-4098-830E-F3164747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52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903</xdr:col>
      <xdr:colOff>0</xdr:colOff>
      <xdr:row>89</xdr:row>
      <xdr:rowOff>0</xdr:rowOff>
    </xdr:from>
    <xdr:ext cx="152400" cy="152400"/>
    <xdr:pic>
      <xdr:nvPicPr>
        <xdr:cNvPr id="912" name="Image 911">
          <a:extLst>
            <a:ext uri="{FF2B5EF4-FFF2-40B4-BE49-F238E27FC236}">
              <a16:creationId xmlns:a16="http://schemas.microsoft.com/office/drawing/2014/main" id="{0F021969-BED5-4A92-983D-C3E2757F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31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904</xdr:col>
      <xdr:colOff>0</xdr:colOff>
      <xdr:row>89</xdr:row>
      <xdr:rowOff>0</xdr:rowOff>
    </xdr:from>
    <xdr:ext cx="152400" cy="152400"/>
    <xdr:pic>
      <xdr:nvPicPr>
        <xdr:cNvPr id="913" name="Image 912">
          <a:extLst>
            <a:ext uri="{FF2B5EF4-FFF2-40B4-BE49-F238E27FC236}">
              <a16:creationId xmlns:a16="http://schemas.microsoft.com/office/drawing/2014/main" id="{446F66C2-92C8-4F51-9963-076D81DB1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09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905</xdr:col>
      <xdr:colOff>0</xdr:colOff>
      <xdr:row>89</xdr:row>
      <xdr:rowOff>0</xdr:rowOff>
    </xdr:from>
    <xdr:ext cx="152400" cy="152400"/>
    <xdr:pic>
      <xdr:nvPicPr>
        <xdr:cNvPr id="914" name="Image 913">
          <a:extLst>
            <a:ext uri="{FF2B5EF4-FFF2-40B4-BE49-F238E27FC236}">
              <a16:creationId xmlns:a16="http://schemas.microsoft.com/office/drawing/2014/main" id="{B3122C3F-3557-4540-81CB-AD3B7714B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7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906</xdr:col>
      <xdr:colOff>0</xdr:colOff>
      <xdr:row>89</xdr:row>
      <xdr:rowOff>0</xdr:rowOff>
    </xdr:from>
    <xdr:ext cx="152400" cy="152400"/>
    <xdr:pic>
      <xdr:nvPicPr>
        <xdr:cNvPr id="915" name="Image 914">
          <a:extLst>
            <a:ext uri="{FF2B5EF4-FFF2-40B4-BE49-F238E27FC236}">
              <a16:creationId xmlns:a16="http://schemas.microsoft.com/office/drawing/2014/main" id="{00DEB39B-A70E-40A4-8CA9-15B3C54BF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66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907</xdr:col>
      <xdr:colOff>0</xdr:colOff>
      <xdr:row>89</xdr:row>
      <xdr:rowOff>0</xdr:rowOff>
    </xdr:from>
    <xdr:ext cx="152400" cy="152400"/>
    <xdr:pic>
      <xdr:nvPicPr>
        <xdr:cNvPr id="916" name="Image 915">
          <a:extLst>
            <a:ext uri="{FF2B5EF4-FFF2-40B4-BE49-F238E27FC236}">
              <a16:creationId xmlns:a16="http://schemas.microsoft.com/office/drawing/2014/main" id="{A08349CC-6991-46A0-8AA1-54B89451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44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908</xdr:col>
      <xdr:colOff>0</xdr:colOff>
      <xdr:row>89</xdr:row>
      <xdr:rowOff>0</xdr:rowOff>
    </xdr:from>
    <xdr:ext cx="152400" cy="152400"/>
    <xdr:pic>
      <xdr:nvPicPr>
        <xdr:cNvPr id="917" name="Image 916">
          <a:extLst>
            <a:ext uri="{FF2B5EF4-FFF2-40B4-BE49-F238E27FC236}">
              <a16:creationId xmlns:a16="http://schemas.microsoft.com/office/drawing/2014/main" id="{1D673771-E982-455E-BC33-550D40CE5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23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909</xdr:col>
      <xdr:colOff>0</xdr:colOff>
      <xdr:row>89</xdr:row>
      <xdr:rowOff>0</xdr:rowOff>
    </xdr:from>
    <xdr:ext cx="152400" cy="152400"/>
    <xdr:pic>
      <xdr:nvPicPr>
        <xdr:cNvPr id="918" name="Image 917">
          <a:extLst>
            <a:ext uri="{FF2B5EF4-FFF2-40B4-BE49-F238E27FC236}">
              <a16:creationId xmlns:a16="http://schemas.microsoft.com/office/drawing/2014/main" id="{3E24AC19-A1FA-4E10-913A-449003F5E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01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910</xdr:col>
      <xdr:colOff>0</xdr:colOff>
      <xdr:row>89</xdr:row>
      <xdr:rowOff>0</xdr:rowOff>
    </xdr:from>
    <xdr:ext cx="152400" cy="152400"/>
    <xdr:pic>
      <xdr:nvPicPr>
        <xdr:cNvPr id="919" name="Image 918">
          <a:extLst>
            <a:ext uri="{FF2B5EF4-FFF2-40B4-BE49-F238E27FC236}">
              <a16:creationId xmlns:a16="http://schemas.microsoft.com/office/drawing/2014/main" id="{7438352C-93B7-4746-8734-69D98ED6C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0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911</xdr:col>
      <xdr:colOff>0</xdr:colOff>
      <xdr:row>89</xdr:row>
      <xdr:rowOff>0</xdr:rowOff>
    </xdr:from>
    <xdr:ext cx="152400" cy="152400"/>
    <xdr:pic>
      <xdr:nvPicPr>
        <xdr:cNvPr id="920" name="Image 919">
          <a:extLst>
            <a:ext uri="{FF2B5EF4-FFF2-40B4-BE49-F238E27FC236}">
              <a16:creationId xmlns:a16="http://schemas.microsoft.com/office/drawing/2014/main" id="{23A6E398-B2AB-4144-84DC-D0CD28037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58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912</xdr:col>
      <xdr:colOff>0</xdr:colOff>
      <xdr:row>89</xdr:row>
      <xdr:rowOff>0</xdr:rowOff>
    </xdr:from>
    <xdr:ext cx="152400" cy="152400"/>
    <xdr:pic>
      <xdr:nvPicPr>
        <xdr:cNvPr id="921" name="Image 920">
          <a:extLst>
            <a:ext uri="{FF2B5EF4-FFF2-40B4-BE49-F238E27FC236}">
              <a16:creationId xmlns:a16="http://schemas.microsoft.com/office/drawing/2014/main" id="{C1175381-AD49-443C-9948-B54272DAE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36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913</xdr:col>
      <xdr:colOff>0</xdr:colOff>
      <xdr:row>89</xdr:row>
      <xdr:rowOff>0</xdr:rowOff>
    </xdr:from>
    <xdr:ext cx="152400" cy="152400"/>
    <xdr:pic>
      <xdr:nvPicPr>
        <xdr:cNvPr id="922" name="Image 921">
          <a:extLst>
            <a:ext uri="{FF2B5EF4-FFF2-40B4-BE49-F238E27FC236}">
              <a16:creationId xmlns:a16="http://schemas.microsoft.com/office/drawing/2014/main" id="{B13E75DA-6373-4703-B2E2-63262C187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5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914</xdr:col>
      <xdr:colOff>0</xdr:colOff>
      <xdr:row>89</xdr:row>
      <xdr:rowOff>0</xdr:rowOff>
    </xdr:from>
    <xdr:ext cx="152400" cy="152400"/>
    <xdr:pic>
      <xdr:nvPicPr>
        <xdr:cNvPr id="923" name="Image 922">
          <a:extLst>
            <a:ext uri="{FF2B5EF4-FFF2-40B4-BE49-F238E27FC236}">
              <a16:creationId xmlns:a16="http://schemas.microsoft.com/office/drawing/2014/main" id="{2E2164AF-5536-48AE-8FD5-87C4061B3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3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915</xdr:col>
      <xdr:colOff>0</xdr:colOff>
      <xdr:row>89</xdr:row>
      <xdr:rowOff>0</xdr:rowOff>
    </xdr:from>
    <xdr:ext cx="152400" cy="152400"/>
    <xdr:pic>
      <xdr:nvPicPr>
        <xdr:cNvPr id="924" name="Image 923">
          <a:extLst>
            <a:ext uri="{FF2B5EF4-FFF2-40B4-BE49-F238E27FC236}">
              <a16:creationId xmlns:a16="http://schemas.microsoft.com/office/drawing/2014/main" id="{9A18358E-CC79-419B-A585-FC0820243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72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916</xdr:col>
      <xdr:colOff>0</xdr:colOff>
      <xdr:row>89</xdr:row>
      <xdr:rowOff>0</xdr:rowOff>
    </xdr:from>
    <xdr:ext cx="152400" cy="152400"/>
    <xdr:pic>
      <xdr:nvPicPr>
        <xdr:cNvPr id="925" name="Image 924">
          <a:extLst>
            <a:ext uri="{FF2B5EF4-FFF2-40B4-BE49-F238E27FC236}">
              <a16:creationId xmlns:a16="http://schemas.microsoft.com/office/drawing/2014/main" id="{59AA5435-16A7-48F9-92B4-C5644A342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50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917</xdr:col>
      <xdr:colOff>0</xdr:colOff>
      <xdr:row>89</xdr:row>
      <xdr:rowOff>0</xdr:rowOff>
    </xdr:from>
    <xdr:ext cx="152400" cy="152400"/>
    <xdr:pic>
      <xdr:nvPicPr>
        <xdr:cNvPr id="926" name="Image 925">
          <a:extLst>
            <a:ext uri="{FF2B5EF4-FFF2-40B4-BE49-F238E27FC236}">
              <a16:creationId xmlns:a16="http://schemas.microsoft.com/office/drawing/2014/main" id="{CF9D0728-2CA4-4B82-967E-2FDDF9214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29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918</xdr:col>
      <xdr:colOff>0</xdr:colOff>
      <xdr:row>89</xdr:row>
      <xdr:rowOff>0</xdr:rowOff>
    </xdr:from>
    <xdr:ext cx="152400" cy="152400"/>
    <xdr:pic>
      <xdr:nvPicPr>
        <xdr:cNvPr id="927" name="Image 926">
          <a:extLst>
            <a:ext uri="{FF2B5EF4-FFF2-40B4-BE49-F238E27FC236}">
              <a16:creationId xmlns:a16="http://schemas.microsoft.com/office/drawing/2014/main" id="{647B0855-A569-4CA3-98CB-93137237C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07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919</xdr:col>
      <xdr:colOff>0</xdr:colOff>
      <xdr:row>89</xdr:row>
      <xdr:rowOff>0</xdr:rowOff>
    </xdr:from>
    <xdr:ext cx="152400" cy="152400"/>
    <xdr:pic>
      <xdr:nvPicPr>
        <xdr:cNvPr id="928" name="Image 927">
          <a:extLst>
            <a:ext uri="{FF2B5EF4-FFF2-40B4-BE49-F238E27FC236}">
              <a16:creationId xmlns:a16="http://schemas.microsoft.com/office/drawing/2014/main" id="{73E61DF9-D7F4-4BB6-8BF6-BC0B60DF1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86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920</xdr:col>
      <xdr:colOff>0</xdr:colOff>
      <xdr:row>89</xdr:row>
      <xdr:rowOff>0</xdr:rowOff>
    </xdr:from>
    <xdr:ext cx="152400" cy="152400"/>
    <xdr:pic>
      <xdr:nvPicPr>
        <xdr:cNvPr id="929" name="Image 928">
          <a:extLst>
            <a:ext uri="{FF2B5EF4-FFF2-40B4-BE49-F238E27FC236}">
              <a16:creationId xmlns:a16="http://schemas.microsoft.com/office/drawing/2014/main" id="{D1A63056-18ED-4073-971D-53E0D5C56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921</xdr:col>
      <xdr:colOff>0</xdr:colOff>
      <xdr:row>89</xdr:row>
      <xdr:rowOff>0</xdr:rowOff>
    </xdr:from>
    <xdr:ext cx="152400" cy="152400"/>
    <xdr:pic>
      <xdr:nvPicPr>
        <xdr:cNvPr id="930" name="Image 929">
          <a:extLst>
            <a:ext uri="{FF2B5EF4-FFF2-40B4-BE49-F238E27FC236}">
              <a16:creationId xmlns:a16="http://schemas.microsoft.com/office/drawing/2014/main" id="{AA6098DF-5AFC-4385-A4D4-97171A78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42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922</xdr:col>
      <xdr:colOff>0</xdr:colOff>
      <xdr:row>89</xdr:row>
      <xdr:rowOff>0</xdr:rowOff>
    </xdr:from>
    <xdr:ext cx="152400" cy="152400"/>
    <xdr:pic>
      <xdr:nvPicPr>
        <xdr:cNvPr id="931" name="Image 930">
          <a:extLst>
            <a:ext uri="{FF2B5EF4-FFF2-40B4-BE49-F238E27FC236}">
              <a16:creationId xmlns:a16="http://schemas.microsoft.com/office/drawing/2014/main" id="{68D86357-03E4-49A8-BDC5-FFDCB765E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1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923</xdr:col>
      <xdr:colOff>0</xdr:colOff>
      <xdr:row>89</xdr:row>
      <xdr:rowOff>0</xdr:rowOff>
    </xdr:from>
    <xdr:ext cx="152400" cy="152400"/>
    <xdr:pic>
      <xdr:nvPicPr>
        <xdr:cNvPr id="932" name="Image 931">
          <a:extLst>
            <a:ext uri="{FF2B5EF4-FFF2-40B4-BE49-F238E27FC236}">
              <a16:creationId xmlns:a16="http://schemas.microsoft.com/office/drawing/2014/main" id="{D41128C9-AAB5-47BC-AEEF-636A92B90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99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924</xdr:col>
      <xdr:colOff>0</xdr:colOff>
      <xdr:row>89</xdr:row>
      <xdr:rowOff>0</xdr:rowOff>
    </xdr:from>
    <xdr:ext cx="152400" cy="152400"/>
    <xdr:pic>
      <xdr:nvPicPr>
        <xdr:cNvPr id="933" name="Image 932">
          <a:extLst>
            <a:ext uri="{FF2B5EF4-FFF2-40B4-BE49-F238E27FC236}">
              <a16:creationId xmlns:a16="http://schemas.microsoft.com/office/drawing/2014/main" id="{3867DA5D-B1D9-4789-AF64-69C239B0B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8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925</xdr:col>
      <xdr:colOff>0</xdr:colOff>
      <xdr:row>89</xdr:row>
      <xdr:rowOff>0</xdr:rowOff>
    </xdr:from>
    <xdr:ext cx="152400" cy="152400"/>
    <xdr:pic>
      <xdr:nvPicPr>
        <xdr:cNvPr id="934" name="Image 933">
          <a:extLst>
            <a:ext uri="{FF2B5EF4-FFF2-40B4-BE49-F238E27FC236}">
              <a16:creationId xmlns:a16="http://schemas.microsoft.com/office/drawing/2014/main" id="{7EBF8890-BDD7-4F0E-BD71-E5290E4CB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56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926</xdr:col>
      <xdr:colOff>0</xdr:colOff>
      <xdr:row>89</xdr:row>
      <xdr:rowOff>0</xdr:rowOff>
    </xdr:from>
    <xdr:ext cx="152400" cy="152400"/>
    <xdr:pic>
      <xdr:nvPicPr>
        <xdr:cNvPr id="935" name="Image 934">
          <a:extLst>
            <a:ext uri="{FF2B5EF4-FFF2-40B4-BE49-F238E27FC236}">
              <a16:creationId xmlns:a16="http://schemas.microsoft.com/office/drawing/2014/main" id="{3972DF86-7CC7-41C0-8BE0-C0B4A0AC6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35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927</xdr:col>
      <xdr:colOff>0</xdr:colOff>
      <xdr:row>89</xdr:row>
      <xdr:rowOff>0</xdr:rowOff>
    </xdr:from>
    <xdr:ext cx="152400" cy="152400"/>
    <xdr:pic>
      <xdr:nvPicPr>
        <xdr:cNvPr id="936" name="Image 935">
          <a:extLst>
            <a:ext uri="{FF2B5EF4-FFF2-40B4-BE49-F238E27FC236}">
              <a16:creationId xmlns:a16="http://schemas.microsoft.com/office/drawing/2014/main" id="{37FABE49-BB6E-49FC-9BC6-09EB97FCA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3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928</xdr:col>
      <xdr:colOff>0</xdr:colOff>
      <xdr:row>89</xdr:row>
      <xdr:rowOff>0</xdr:rowOff>
    </xdr:from>
    <xdr:ext cx="152400" cy="152400"/>
    <xdr:pic>
      <xdr:nvPicPr>
        <xdr:cNvPr id="937" name="Image 936">
          <a:extLst>
            <a:ext uri="{FF2B5EF4-FFF2-40B4-BE49-F238E27FC236}">
              <a16:creationId xmlns:a16="http://schemas.microsoft.com/office/drawing/2014/main" id="{8C4B85DC-C28E-4805-B455-DAB020CD5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2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929</xdr:col>
      <xdr:colOff>0</xdr:colOff>
      <xdr:row>89</xdr:row>
      <xdr:rowOff>0</xdr:rowOff>
    </xdr:from>
    <xdr:ext cx="152400" cy="152400"/>
    <xdr:pic>
      <xdr:nvPicPr>
        <xdr:cNvPr id="938" name="Image 937">
          <a:extLst>
            <a:ext uri="{FF2B5EF4-FFF2-40B4-BE49-F238E27FC236}">
              <a16:creationId xmlns:a16="http://schemas.microsoft.com/office/drawing/2014/main" id="{5187ACBE-BD23-4688-BB56-40D267385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70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930</xdr:col>
      <xdr:colOff>0</xdr:colOff>
      <xdr:row>89</xdr:row>
      <xdr:rowOff>0</xdr:rowOff>
    </xdr:from>
    <xdr:ext cx="152400" cy="152400"/>
    <xdr:pic>
      <xdr:nvPicPr>
        <xdr:cNvPr id="939" name="Image 938">
          <a:extLst>
            <a:ext uri="{FF2B5EF4-FFF2-40B4-BE49-F238E27FC236}">
              <a16:creationId xmlns:a16="http://schemas.microsoft.com/office/drawing/2014/main" id="{B8BC345D-D2E9-4775-933E-E45E4790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48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931</xdr:col>
      <xdr:colOff>0</xdr:colOff>
      <xdr:row>89</xdr:row>
      <xdr:rowOff>0</xdr:rowOff>
    </xdr:from>
    <xdr:ext cx="152400" cy="152400"/>
    <xdr:pic>
      <xdr:nvPicPr>
        <xdr:cNvPr id="940" name="Image 939">
          <a:extLst>
            <a:ext uri="{FF2B5EF4-FFF2-40B4-BE49-F238E27FC236}">
              <a16:creationId xmlns:a16="http://schemas.microsoft.com/office/drawing/2014/main" id="{57733BF7-AC6B-40AA-A719-1663AA4C1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27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932</xdr:col>
      <xdr:colOff>0</xdr:colOff>
      <xdr:row>89</xdr:row>
      <xdr:rowOff>0</xdr:rowOff>
    </xdr:from>
    <xdr:ext cx="152400" cy="152400"/>
    <xdr:pic>
      <xdr:nvPicPr>
        <xdr:cNvPr id="941" name="Image 940">
          <a:extLst>
            <a:ext uri="{FF2B5EF4-FFF2-40B4-BE49-F238E27FC236}">
              <a16:creationId xmlns:a16="http://schemas.microsoft.com/office/drawing/2014/main" id="{68F788C5-BCC4-4423-A373-0FF718F7E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05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933</xdr:col>
      <xdr:colOff>0</xdr:colOff>
      <xdr:row>89</xdr:row>
      <xdr:rowOff>0</xdr:rowOff>
    </xdr:from>
    <xdr:ext cx="152400" cy="152400"/>
    <xdr:pic>
      <xdr:nvPicPr>
        <xdr:cNvPr id="942" name="Image 941">
          <a:extLst>
            <a:ext uri="{FF2B5EF4-FFF2-40B4-BE49-F238E27FC236}">
              <a16:creationId xmlns:a16="http://schemas.microsoft.com/office/drawing/2014/main" id="{AB177172-FB59-4C7A-90F6-049F2E495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4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934</xdr:col>
      <xdr:colOff>0</xdr:colOff>
      <xdr:row>89</xdr:row>
      <xdr:rowOff>0</xdr:rowOff>
    </xdr:from>
    <xdr:ext cx="152400" cy="152400"/>
    <xdr:pic>
      <xdr:nvPicPr>
        <xdr:cNvPr id="943" name="Image 942">
          <a:extLst>
            <a:ext uri="{FF2B5EF4-FFF2-40B4-BE49-F238E27FC236}">
              <a16:creationId xmlns:a16="http://schemas.microsoft.com/office/drawing/2014/main" id="{88A96B6C-F47A-40A3-9BDE-880C944F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62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935</xdr:col>
      <xdr:colOff>0</xdr:colOff>
      <xdr:row>89</xdr:row>
      <xdr:rowOff>0</xdr:rowOff>
    </xdr:from>
    <xdr:ext cx="152400" cy="152400"/>
    <xdr:pic>
      <xdr:nvPicPr>
        <xdr:cNvPr id="944" name="Image 943">
          <a:extLst>
            <a:ext uri="{FF2B5EF4-FFF2-40B4-BE49-F238E27FC236}">
              <a16:creationId xmlns:a16="http://schemas.microsoft.com/office/drawing/2014/main" id="{B0F41C30-863C-4AA6-BA60-918EC4A9C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1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936</xdr:col>
      <xdr:colOff>0</xdr:colOff>
      <xdr:row>89</xdr:row>
      <xdr:rowOff>0</xdr:rowOff>
    </xdr:from>
    <xdr:ext cx="152400" cy="152400"/>
    <xdr:pic>
      <xdr:nvPicPr>
        <xdr:cNvPr id="945" name="Image 944">
          <a:extLst>
            <a:ext uri="{FF2B5EF4-FFF2-40B4-BE49-F238E27FC236}">
              <a16:creationId xmlns:a16="http://schemas.microsoft.com/office/drawing/2014/main" id="{B847B6C0-AEA9-4650-921F-A88ED2C7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9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937</xdr:col>
      <xdr:colOff>0</xdr:colOff>
      <xdr:row>89</xdr:row>
      <xdr:rowOff>0</xdr:rowOff>
    </xdr:from>
    <xdr:ext cx="152400" cy="152400"/>
    <xdr:pic>
      <xdr:nvPicPr>
        <xdr:cNvPr id="946" name="Image 945">
          <a:extLst>
            <a:ext uri="{FF2B5EF4-FFF2-40B4-BE49-F238E27FC236}">
              <a16:creationId xmlns:a16="http://schemas.microsoft.com/office/drawing/2014/main" id="{8D135440-690F-45CA-ADF2-93BDCCF0D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98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938</xdr:col>
      <xdr:colOff>0</xdr:colOff>
      <xdr:row>89</xdr:row>
      <xdr:rowOff>0</xdr:rowOff>
    </xdr:from>
    <xdr:ext cx="152400" cy="152400"/>
    <xdr:pic>
      <xdr:nvPicPr>
        <xdr:cNvPr id="947" name="Image 946">
          <a:extLst>
            <a:ext uri="{FF2B5EF4-FFF2-40B4-BE49-F238E27FC236}">
              <a16:creationId xmlns:a16="http://schemas.microsoft.com/office/drawing/2014/main" id="{D6A49EB6-6972-4147-AFA2-DF9CBDEC4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76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939</xdr:col>
      <xdr:colOff>0</xdr:colOff>
      <xdr:row>89</xdr:row>
      <xdr:rowOff>0</xdr:rowOff>
    </xdr:from>
    <xdr:ext cx="152400" cy="152400"/>
    <xdr:pic>
      <xdr:nvPicPr>
        <xdr:cNvPr id="948" name="Image 947">
          <a:extLst>
            <a:ext uri="{FF2B5EF4-FFF2-40B4-BE49-F238E27FC236}">
              <a16:creationId xmlns:a16="http://schemas.microsoft.com/office/drawing/2014/main" id="{AAA4B74B-1097-4574-A786-30DADBD39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4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940</xdr:col>
      <xdr:colOff>0</xdr:colOff>
      <xdr:row>89</xdr:row>
      <xdr:rowOff>0</xdr:rowOff>
    </xdr:from>
    <xdr:ext cx="152400" cy="152400"/>
    <xdr:pic>
      <xdr:nvPicPr>
        <xdr:cNvPr id="949" name="Image 948">
          <a:extLst>
            <a:ext uri="{FF2B5EF4-FFF2-40B4-BE49-F238E27FC236}">
              <a16:creationId xmlns:a16="http://schemas.microsoft.com/office/drawing/2014/main" id="{E0E635AA-71D8-4D24-A2D4-E8BE0D2C5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33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941</xdr:col>
      <xdr:colOff>0</xdr:colOff>
      <xdr:row>89</xdr:row>
      <xdr:rowOff>0</xdr:rowOff>
    </xdr:from>
    <xdr:ext cx="152400" cy="152400"/>
    <xdr:pic>
      <xdr:nvPicPr>
        <xdr:cNvPr id="950" name="Image 949">
          <a:extLst>
            <a:ext uri="{FF2B5EF4-FFF2-40B4-BE49-F238E27FC236}">
              <a16:creationId xmlns:a16="http://schemas.microsoft.com/office/drawing/2014/main" id="{47D015DF-9B50-46EC-A14B-51CA3BC37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11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942</xdr:col>
      <xdr:colOff>0</xdr:colOff>
      <xdr:row>89</xdr:row>
      <xdr:rowOff>0</xdr:rowOff>
    </xdr:from>
    <xdr:ext cx="152400" cy="152400"/>
    <xdr:pic>
      <xdr:nvPicPr>
        <xdr:cNvPr id="951" name="Image 950">
          <a:extLst>
            <a:ext uri="{FF2B5EF4-FFF2-40B4-BE49-F238E27FC236}">
              <a16:creationId xmlns:a16="http://schemas.microsoft.com/office/drawing/2014/main" id="{D86B0F9F-1D43-43CE-93DE-430DF01CD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90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943</xdr:col>
      <xdr:colOff>0</xdr:colOff>
      <xdr:row>89</xdr:row>
      <xdr:rowOff>0</xdr:rowOff>
    </xdr:from>
    <xdr:ext cx="152400" cy="152400"/>
    <xdr:pic>
      <xdr:nvPicPr>
        <xdr:cNvPr id="952" name="Image 951">
          <a:extLst>
            <a:ext uri="{FF2B5EF4-FFF2-40B4-BE49-F238E27FC236}">
              <a16:creationId xmlns:a16="http://schemas.microsoft.com/office/drawing/2014/main" id="{642C9897-6377-4F6A-B72A-ED6E1E6DF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68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944</xdr:col>
      <xdr:colOff>0</xdr:colOff>
      <xdr:row>89</xdr:row>
      <xdr:rowOff>0</xdr:rowOff>
    </xdr:from>
    <xdr:ext cx="152400" cy="152400"/>
    <xdr:pic>
      <xdr:nvPicPr>
        <xdr:cNvPr id="953" name="Image 952">
          <a:extLst>
            <a:ext uri="{FF2B5EF4-FFF2-40B4-BE49-F238E27FC236}">
              <a16:creationId xmlns:a16="http://schemas.microsoft.com/office/drawing/2014/main" id="{1418AE4A-5B72-48D9-AB02-52DA3ED3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47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945</xdr:col>
      <xdr:colOff>0</xdr:colOff>
      <xdr:row>89</xdr:row>
      <xdr:rowOff>0</xdr:rowOff>
    </xdr:from>
    <xdr:ext cx="152400" cy="152400"/>
    <xdr:pic>
      <xdr:nvPicPr>
        <xdr:cNvPr id="954" name="Image 953">
          <a:extLst>
            <a:ext uri="{FF2B5EF4-FFF2-40B4-BE49-F238E27FC236}">
              <a16:creationId xmlns:a16="http://schemas.microsoft.com/office/drawing/2014/main" id="{762C7D51-8EA6-4377-B0B6-A6C276591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25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946</xdr:col>
      <xdr:colOff>0</xdr:colOff>
      <xdr:row>89</xdr:row>
      <xdr:rowOff>0</xdr:rowOff>
    </xdr:from>
    <xdr:ext cx="152400" cy="152400"/>
    <xdr:pic>
      <xdr:nvPicPr>
        <xdr:cNvPr id="955" name="Image 954">
          <a:extLst>
            <a:ext uri="{FF2B5EF4-FFF2-40B4-BE49-F238E27FC236}">
              <a16:creationId xmlns:a16="http://schemas.microsoft.com/office/drawing/2014/main" id="{66A8A991-CCFF-4272-B2D2-B79E5B23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03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947</xdr:col>
      <xdr:colOff>0</xdr:colOff>
      <xdr:row>89</xdr:row>
      <xdr:rowOff>0</xdr:rowOff>
    </xdr:from>
    <xdr:ext cx="152400" cy="152400"/>
    <xdr:pic>
      <xdr:nvPicPr>
        <xdr:cNvPr id="956" name="Image 955">
          <a:extLst>
            <a:ext uri="{FF2B5EF4-FFF2-40B4-BE49-F238E27FC236}">
              <a16:creationId xmlns:a16="http://schemas.microsoft.com/office/drawing/2014/main" id="{E66C7619-2858-48C0-BBF7-4153EC930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82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948</xdr:col>
      <xdr:colOff>0</xdr:colOff>
      <xdr:row>89</xdr:row>
      <xdr:rowOff>0</xdr:rowOff>
    </xdr:from>
    <xdr:ext cx="152400" cy="152400"/>
    <xdr:pic>
      <xdr:nvPicPr>
        <xdr:cNvPr id="957" name="Image 956">
          <a:extLst>
            <a:ext uri="{FF2B5EF4-FFF2-40B4-BE49-F238E27FC236}">
              <a16:creationId xmlns:a16="http://schemas.microsoft.com/office/drawing/2014/main" id="{629DF90D-0EB4-4FFA-B64D-F154316D1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60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949</xdr:col>
      <xdr:colOff>0</xdr:colOff>
      <xdr:row>89</xdr:row>
      <xdr:rowOff>0</xdr:rowOff>
    </xdr:from>
    <xdr:ext cx="152400" cy="152400"/>
    <xdr:pic>
      <xdr:nvPicPr>
        <xdr:cNvPr id="958" name="Image 957">
          <a:extLst>
            <a:ext uri="{FF2B5EF4-FFF2-40B4-BE49-F238E27FC236}">
              <a16:creationId xmlns:a16="http://schemas.microsoft.com/office/drawing/2014/main" id="{48BBEECA-D9AF-4437-A4C3-E31CBA99C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9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950</xdr:col>
      <xdr:colOff>0</xdr:colOff>
      <xdr:row>89</xdr:row>
      <xdr:rowOff>0</xdr:rowOff>
    </xdr:from>
    <xdr:ext cx="152400" cy="152400"/>
    <xdr:pic>
      <xdr:nvPicPr>
        <xdr:cNvPr id="959" name="Image 958">
          <a:extLst>
            <a:ext uri="{FF2B5EF4-FFF2-40B4-BE49-F238E27FC236}">
              <a16:creationId xmlns:a16="http://schemas.microsoft.com/office/drawing/2014/main" id="{10E034C3-C122-4D1C-9AB4-997E29C5A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7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951</xdr:col>
      <xdr:colOff>0</xdr:colOff>
      <xdr:row>89</xdr:row>
      <xdr:rowOff>0</xdr:rowOff>
    </xdr:from>
    <xdr:ext cx="152400" cy="152400"/>
    <xdr:pic>
      <xdr:nvPicPr>
        <xdr:cNvPr id="960" name="Image 959">
          <a:extLst>
            <a:ext uri="{FF2B5EF4-FFF2-40B4-BE49-F238E27FC236}">
              <a16:creationId xmlns:a16="http://schemas.microsoft.com/office/drawing/2014/main" id="{D461CAE5-AC15-43BD-9488-781F63FAC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6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952</xdr:col>
      <xdr:colOff>0</xdr:colOff>
      <xdr:row>89</xdr:row>
      <xdr:rowOff>0</xdr:rowOff>
    </xdr:from>
    <xdr:ext cx="152400" cy="152400"/>
    <xdr:pic>
      <xdr:nvPicPr>
        <xdr:cNvPr id="961" name="Image 960">
          <a:extLst>
            <a:ext uri="{FF2B5EF4-FFF2-40B4-BE49-F238E27FC236}">
              <a16:creationId xmlns:a16="http://schemas.microsoft.com/office/drawing/2014/main" id="{016FBD4F-13E4-4E71-AC56-4CCF5EE84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74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953</xdr:col>
      <xdr:colOff>0</xdr:colOff>
      <xdr:row>89</xdr:row>
      <xdr:rowOff>0</xdr:rowOff>
    </xdr:from>
    <xdr:ext cx="152400" cy="152400"/>
    <xdr:pic>
      <xdr:nvPicPr>
        <xdr:cNvPr id="962" name="Image 961">
          <a:extLst>
            <a:ext uri="{FF2B5EF4-FFF2-40B4-BE49-F238E27FC236}">
              <a16:creationId xmlns:a16="http://schemas.microsoft.com/office/drawing/2014/main" id="{0335CA37-2A1F-4A90-B15C-2E2D7633B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53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954</xdr:col>
      <xdr:colOff>0</xdr:colOff>
      <xdr:row>89</xdr:row>
      <xdr:rowOff>0</xdr:rowOff>
    </xdr:from>
    <xdr:ext cx="152400" cy="152400"/>
    <xdr:pic>
      <xdr:nvPicPr>
        <xdr:cNvPr id="963" name="Image 962">
          <a:extLst>
            <a:ext uri="{FF2B5EF4-FFF2-40B4-BE49-F238E27FC236}">
              <a16:creationId xmlns:a16="http://schemas.microsoft.com/office/drawing/2014/main" id="{94394CD2-3219-4D42-AC51-D47609D7D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31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955</xdr:col>
      <xdr:colOff>0</xdr:colOff>
      <xdr:row>89</xdr:row>
      <xdr:rowOff>0</xdr:rowOff>
    </xdr:from>
    <xdr:ext cx="152400" cy="152400"/>
    <xdr:pic>
      <xdr:nvPicPr>
        <xdr:cNvPr id="964" name="Image 963">
          <a:extLst>
            <a:ext uri="{FF2B5EF4-FFF2-40B4-BE49-F238E27FC236}">
              <a16:creationId xmlns:a16="http://schemas.microsoft.com/office/drawing/2014/main" id="{E156D429-BDB0-4213-888F-1482477E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09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956</xdr:col>
      <xdr:colOff>0</xdr:colOff>
      <xdr:row>89</xdr:row>
      <xdr:rowOff>0</xdr:rowOff>
    </xdr:from>
    <xdr:ext cx="152400" cy="152400"/>
    <xdr:pic>
      <xdr:nvPicPr>
        <xdr:cNvPr id="965" name="Image 964">
          <a:extLst>
            <a:ext uri="{FF2B5EF4-FFF2-40B4-BE49-F238E27FC236}">
              <a16:creationId xmlns:a16="http://schemas.microsoft.com/office/drawing/2014/main" id="{4FAFE4C5-9721-4ABB-BBDE-C8B95079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883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957</xdr:col>
      <xdr:colOff>0</xdr:colOff>
      <xdr:row>89</xdr:row>
      <xdr:rowOff>0</xdr:rowOff>
    </xdr:from>
    <xdr:ext cx="152400" cy="152400"/>
    <xdr:pic>
      <xdr:nvPicPr>
        <xdr:cNvPr id="966" name="Image 965">
          <a:extLst>
            <a:ext uri="{FF2B5EF4-FFF2-40B4-BE49-F238E27FC236}">
              <a16:creationId xmlns:a16="http://schemas.microsoft.com/office/drawing/2014/main" id="{2659584C-B597-4DAE-AD32-214E083AD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6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958</xdr:col>
      <xdr:colOff>0</xdr:colOff>
      <xdr:row>89</xdr:row>
      <xdr:rowOff>0</xdr:rowOff>
    </xdr:from>
    <xdr:ext cx="152400" cy="152400"/>
    <xdr:pic>
      <xdr:nvPicPr>
        <xdr:cNvPr id="967" name="Image 966">
          <a:extLst>
            <a:ext uri="{FF2B5EF4-FFF2-40B4-BE49-F238E27FC236}">
              <a16:creationId xmlns:a16="http://schemas.microsoft.com/office/drawing/2014/main" id="{6E69B160-44B7-491A-8C34-C326D85F8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52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959</xdr:col>
      <xdr:colOff>0</xdr:colOff>
      <xdr:row>89</xdr:row>
      <xdr:rowOff>0</xdr:rowOff>
    </xdr:from>
    <xdr:ext cx="152400" cy="152400"/>
    <xdr:pic>
      <xdr:nvPicPr>
        <xdr:cNvPr id="968" name="Image 967">
          <a:extLst>
            <a:ext uri="{FF2B5EF4-FFF2-40B4-BE49-F238E27FC236}">
              <a16:creationId xmlns:a16="http://schemas.microsoft.com/office/drawing/2014/main" id="{309EB65B-D52A-4E55-AD07-8CD95D8BA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23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960</xdr:col>
      <xdr:colOff>0</xdr:colOff>
      <xdr:row>89</xdr:row>
      <xdr:rowOff>0</xdr:rowOff>
    </xdr:from>
    <xdr:ext cx="152400" cy="152400"/>
    <xdr:pic>
      <xdr:nvPicPr>
        <xdr:cNvPr id="969" name="Image 968">
          <a:extLst>
            <a:ext uri="{FF2B5EF4-FFF2-40B4-BE49-F238E27FC236}">
              <a16:creationId xmlns:a16="http://schemas.microsoft.com/office/drawing/2014/main" id="{67E69A5D-7AC2-4BFF-BCA2-60A5F7B24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021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961</xdr:col>
      <xdr:colOff>0</xdr:colOff>
      <xdr:row>89</xdr:row>
      <xdr:rowOff>0</xdr:rowOff>
    </xdr:from>
    <xdr:ext cx="152400" cy="152400"/>
    <xdr:pic>
      <xdr:nvPicPr>
        <xdr:cNvPr id="970" name="Image 969">
          <a:extLst>
            <a:ext uri="{FF2B5EF4-FFF2-40B4-BE49-F238E27FC236}">
              <a16:creationId xmlns:a16="http://schemas.microsoft.com/office/drawing/2014/main" id="{47EF9BD9-99BB-4840-9529-B07BE659F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80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962</xdr:col>
      <xdr:colOff>0</xdr:colOff>
      <xdr:row>89</xdr:row>
      <xdr:rowOff>0</xdr:rowOff>
    </xdr:from>
    <xdr:ext cx="152400" cy="152400"/>
    <xdr:pic>
      <xdr:nvPicPr>
        <xdr:cNvPr id="971" name="Image 970">
          <a:extLst>
            <a:ext uri="{FF2B5EF4-FFF2-40B4-BE49-F238E27FC236}">
              <a16:creationId xmlns:a16="http://schemas.microsoft.com/office/drawing/2014/main" id="{20D5F6BA-F01C-4A97-81DA-D46EE7FA8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590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963</xdr:col>
      <xdr:colOff>0</xdr:colOff>
      <xdr:row>89</xdr:row>
      <xdr:rowOff>0</xdr:rowOff>
    </xdr:from>
    <xdr:ext cx="152400" cy="152400"/>
    <xdr:pic>
      <xdr:nvPicPr>
        <xdr:cNvPr id="972" name="Image 971">
          <a:extLst>
            <a:ext uri="{FF2B5EF4-FFF2-40B4-BE49-F238E27FC236}">
              <a16:creationId xmlns:a16="http://schemas.microsoft.com/office/drawing/2014/main" id="{5A19432B-66F4-4FEC-B6C4-CBA95FD5F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7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964</xdr:col>
      <xdr:colOff>0</xdr:colOff>
      <xdr:row>89</xdr:row>
      <xdr:rowOff>0</xdr:rowOff>
    </xdr:from>
    <xdr:ext cx="152400" cy="152400"/>
    <xdr:pic>
      <xdr:nvPicPr>
        <xdr:cNvPr id="973" name="Image 972">
          <a:extLst>
            <a:ext uri="{FF2B5EF4-FFF2-40B4-BE49-F238E27FC236}">
              <a16:creationId xmlns:a16="http://schemas.microsoft.com/office/drawing/2014/main" id="{FEBA9E25-A617-45AA-A151-FAAF721E7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159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965</xdr:col>
      <xdr:colOff>0</xdr:colOff>
      <xdr:row>89</xdr:row>
      <xdr:rowOff>0</xdr:rowOff>
    </xdr:from>
    <xdr:ext cx="152400" cy="152400"/>
    <xdr:pic>
      <xdr:nvPicPr>
        <xdr:cNvPr id="974" name="Image 973">
          <a:extLst>
            <a:ext uri="{FF2B5EF4-FFF2-40B4-BE49-F238E27FC236}">
              <a16:creationId xmlns:a16="http://schemas.microsoft.com/office/drawing/2014/main" id="{9E06081B-94C4-48D0-8B4B-C83282832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94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966</xdr:col>
      <xdr:colOff>0</xdr:colOff>
      <xdr:row>89</xdr:row>
      <xdr:rowOff>0</xdr:rowOff>
    </xdr:from>
    <xdr:ext cx="152400" cy="152400"/>
    <xdr:pic>
      <xdr:nvPicPr>
        <xdr:cNvPr id="975" name="Image 974">
          <a:extLst>
            <a:ext uri="{FF2B5EF4-FFF2-40B4-BE49-F238E27FC236}">
              <a16:creationId xmlns:a16="http://schemas.microsoft.com/office/drawing/2014/main" id="{8DEB995C-99D5-4099-A417-6F9F325D9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727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967</xdr:col>
      <xdr:colOff>0</xdr:colOff>
      <xdr:row>89</xdr:row>
      <xdr:rowOff>0</xdr:rowOff>
    </xdr:from>
    <xdr:ext cx="152400" cy="152400"/>
    <xdr:pic>
      <xdr:nvPicPr>
        <xdr:cNvPr id="976" name="Image 975">
          <a:extLst>
            <a:ext uri="{FF2B5EF4-FFF2-40B4-BE49-F238E27FC236}">
              <a16:creationId xmlns:a16="http://schemas.microsoft.com/office/drawing/2014/main" id="{DCB16A72-4ACD-4EED-802B-1823056B8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51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968</xdr:col>
      <xdr:colOff>0</xdr:colOff>
      <xdr:row>89</xdr:row>
      <xdr:rowOff>0</xdr:rowOff>
    </xdr:from>
    <xdr:ext cx="152400" cy="152400"/>
    <xdr:pic>
      <xdr:nvPicPr>
        <xdr:cNvPr id="977" name="Image 976">
          <a:extLst>
            <a:ext uri="{FF2B5EF4-FFF2-40B4-BE49-F238E27FC236}">
              <a16:creationId xmlns:a16="http://schemas.microsoft.com/office/drawing/2014/main" id="{0357C2DB-008C-462E-8163-F0B913E7A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96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969</xdr:col>
      <xdr:colOff>0</xdr:colOff>
      <xdr:row>89</xdr:row>
      <xdr:rowOff>0</xdr:rowOff>
    </xdr:from>
    <xdr:ext cx="152400" cy="152400"/>
    <xdr:pic>
      <xdr:nvPicPr>
        <xdr:cNvPr id="978" name="Image 977">
          <a:extLst>
            <a:ext uri="{FF2B5EF4-FFF2-40B4-BE49-F238E27FC236}">
              <a16:creationId xmlns:a16="http://schemas.microsoft.com/office/drawing/2014/main" id="{080E3DCF-BD36-4DDE-84C7-F8F8CC93A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08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970</xdr:col>
      <xdr:colOff>0</xdr:colOff>
      <xdr:row>89</xdr:row>
      <xdr:rowOff>0</xdr:rowOff>
    </xdr:from>
    <xdr:ext cx="152400" cy="152400"/>
    <xdr:pic>
      <xdr:nvPicPr>
        <xdr:cNvPr id="979" name="Image 978">
          <a:extLst>
            <a:ext uri="{FF2B5EF4-FFF2-40B4-BE49-F238E27FC236}">
              <a16:creationId xmlns:a16="http://schemas.microsoft.com/office/drawing/2014/main" id="{4EC761D0-B09F-4D62-B05B-6525727D4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865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971</xdr:col>
      <xdr:colOff>0</xdr:colOff>
      <xdr:row>89</xdr:row>
      <xdr:rowOff>0</xdr:rowOff>
    </xdr:from>
    <xdr:ext cx="152400" cy="152400"/>
    <xdr:pic>
      <xdr:nvPicPr>
        <xdr:cNvPr id="980" name="Image 979">
          <a:extLst>
            <a:ext uri="{FF2B5EF4-FFF2-40B4-BE49-F238E27FC236}">
              <a16:creationId xmlns:a16="http://schemas.microsoft.com/office/drawing/2014/main" id="{4272A5DE-9B03-49BD-8603-677822F54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972</xdr:col>
      <xdr:colOff>0</xdr:colOff>
      <xdr:row>89</xdr:row>
      <xdr:rowOff>0</xdr:rowOff>
    </xdr:from>
    <xdr:ext cx="152400" cy="152400"/>
    <xdr:pic>
      <xdr:nvPicPr>
        <xdr:cNvPr id="981" name="Image 980">
          <a:extLst>
            <a:ext uri="{FF2B5EF4-FFF2-40B4-BE49-F238E27FC236}">
              <a16:creationId xmlns:a16="http://schemas.microsoft.com/office/drawing/2014/main" id="{249257D3-1047-4C2A-88E2-7FFE1B6FE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434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973</xdr:col>
      <xdr:colOff>0</xdr:colOff>
      <xdr:row>89</xdr:row>
      <xdr:rowOff>0</xdr:rowOff>
    </xdr:from>
    <xdr:ext cx="152400" cy="152400"/>
    <xdr:pic>
      <xdr:nvPicPr>
        <xdr:cNvPr id="982" name="Image 981">
          <a:extLst>
            <a:ext uri="{FF2B5EF4-FFF2-40B4-BE49-F238E27FC236}">
              <a16:creationId xmlns:a16="http://schemas.microsoft.com/office/drawing/2014/main" id="{57373FB7-B584-4544-A093-7E17FE56E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1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974</xdr:col>
      <xdr:colOff>0</xdr:colOff>
      <xdr:row>89</xdr:row>
      <xdr:rowOff>0</xdr:rowOff>
    </xdr:from>
    <xdr:ext cx="152400" cy="152400"/>
    <xdr:pic>
      <xdr:nvPicPr>
        <xdr:cNvPr id="983" name="Image 982">
          <a:extLst>
            <a:ext uri="{FF2B5EF4-FFF2-40B4-BE49-F238E27FC236}">
              <a16:creationId xmlns:a16="http://schemas.microsoft.com/office/drawing/2014/main" id="{6973A274-1B73-4B8A-852A-F5966F240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003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975</xdr:col>
      <xdr:colOff>0</xdr:colOff>
      <xdr:row>89</xdr:row>
      <xdr:rowOff>0</xdr:rowOff>
    </xdr:from>
    <xdr:ext cx="152400" cy="152400"/>
    <xdr:pic>
      <xdr:nvPicPr>
        <xdr:cNvPr id="984" name="Image 983">
          <a:extLst>
            <a:ext uri="{FF2B5EF4-FFF2-40B4-BE49-F238E27FC236}">
              <a16:creationId xmlns:a16="http://schemas.microsoft.com/office/drawing/2014/main" id="{360275A9-BAEE-476B-B1DA-2C137AA07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78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976</xdr:col>
      <xdr:colOff>0</xdr:colOff>
      <xdr:row>89</xdr:row>
      <xdr:rowOff>0</xdr:rowOff>
    </xdr:from>
    <xdr:ext cx="152400" cy="152400"/>
    <xdr:pic>
      <xdr:nvPicPr>
        <xdr:cNvPr id="985" name="Image 984">
          <a:extLst>
            <a:ext uri="{FF2B5EF4-FFF2-40B4-BE49-F238E27FC236}">
              <a16:creationId xmlns:a16="http://schemas.microsoft.com/office/drawing/2014/main" id="{3321BC7C-85F4-471B-8DFE-2D80E0700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572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977</xdr:col>
      <xdr:colOff>0</xdr:colOff>
      <xdr:row>89</xdr:row>
      <xdr:rowOff>0</xdr:rowOff>
    </xdr:from>
    <xdr:ext cx="152400" cy="152400"/>
    <xdr:pic>
      <xdr:nvPicPr>
        <xdr:cNvPr id="986" name="Image 985">
          <a:extLst>
            <a:ext uri="{FF2B5EF4-FFF2-40B4-BE49-F238E27FC236}">
              <a16:creationId xmlns:a16="http://schemas.microsoft.com/office/drawing/2014/main" id="{E5CCF2D9-240A-4EF1-A154-18396D77B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35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978</xdr:col>
      <xdr:colOff>0</xdr:colOff>
      <xdr:row>89</xdr:row>
      <xdr:rowOff>0</xdr:rowOff>
    </xdr:from>
    <xdr:ext cx="152400" cy="152400"/>
    <xdr:pic>
      <xdr:nvPicPr>
        <xdr:cNvPr id="987" name="Image 986">
          <a:extLst>
            <a:ext uri="{FF2B5EF4-FFF2-40B4-BE49-F238E27FC236}">
              <a16:creationId xmlns:a16="http://schemas.microsoft.com/office/drawing/2014/main" id="{E99535F1-915F-49EA-A6FA-F8267A2C3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140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979</xdr:col>
      <xdr:colOff>0</xdr:colOff>
      <xdr:row>89</xdr:row>
      <xdr:rowOff>0</xdr:rowOff>
    </xdr:from>
    <xdr:ext cx="152400" cy="152400"/>
    <xdr:pic>
      <xdr:nvPicPr>
        <xdr:cNvPr id="988" name="Image 987">
          <a:extLst>
            <a:ext uri="{FF2B5EF4-FFF2-40B4-BE49-F238E27FC236}">
              <a16:creationId xmlns:a16="http://schemas.microsoft.com/office/drawing/2014/main" id="{338AB9C3-9DA6-4508-802F-726BCCF6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2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980</xdr:col>
      <xdr:colOff>0</xdr:colOff>
      <xdr:row>89</xdr:row>
      <xdr:rowOff>0</xdr:rowOff>
    </xdr:from>
    <xdr:ext cx="152400" cy="152400"/>
    <xdr:pic>
      <xdr:nvPicPr>
        <xdr:cNvPr id="989" name="Image 988">
          <a:extLst>
            <a:ext uri="{FF2B5EF4-FFF2-40B4-BE49-F238E27FC236}">
              <a16:creationId xmlns:a16="http://schemas.microsoft.com/office/drawing/2014/main" id="{AE5DAEDD-7DE9-44FF-A163-A601ECCB5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09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981</xdr:col>
      <xdr:colOff>0</xdr:colOff>
      <xdr:row>89</xdr:row>
      <xdr:rowOff>0</xdr:rowOff>
    </xdr:from>
    <xdr:ext cx="152400" cy="152400"/>
    <xdr:pic>
      <xdr:nvPicPr>
        <xdr:cNvPr id="990" name="Image 989">
          <a:extLst>
            <a:ext uri="{FF2B5EF4-FFF2-40B4-BE49-F238E27FC236}">
              <a16:creationId xmlns:a16="http://schemas.microsoft.com/office/drawing/2014/main" id="{BA638115-36F6-4C2F-884E-B18A3073E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49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982</xdr:col>
      <xdr:colOff>0</xdr:colOff>
      <xdr:row>89</xdr:row>
      <xdr:rowOff>0</xdr:rowOff>
    </xdr:from>
    <xdr:ext cx="152400" cy="152400"/>
    <xdr:pic>
      <xdr:nvPicPr>
        <xdr:cNvPr id="991" name="Image 990">
          <a:extLst>
            <a:ext uri="{FF2B5EF4-FFF2-40B4-BE49-F238E27FC236}">
              <a16:creationId xmlns:a16="http://schemas.microsoft.com/office/drawing/2014/main" id="{258D4C41-D27E-4E13-8F17-94C761CAF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278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983</xdr:col>
      <xdr:colOff>0</xdr:colOff>
      <xdr:row>89</xdr:row>
      <xdr:rowOff>0</xdr:rowOff>
    </xdr:from>
    <xdr:ext cx="152400" cy="152400"/>
    <xdr:pic>
      <xdr:nvPicPr>
        <xdr:cNvPr id="992" name="Image 991">
          <a:extLst>
            <a:ext uri="{FF2B5EF4-FFF2-40B4-BE49-F238E27FC236}">
              <a16:creationId xmlns:a16="http://schemas.microsoft.com/office/drawing/2014/main" id="{F0498D0B-E492-496E-999F-33908C50B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6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984</xdr:col>
      <xdr:colOff>0</xdr:colOff>
      <xdr:row>89</xdr:row>
      <xdr:rowOff>0</xdr:rowOff>
    </xdr:from>
    <xdr:ext cx="152400" cy="152400"/>
    <xdr:pic>
      <xdr:nvPicPr>
        <xdr:cNvPr id="993" name="Image 992">
          <a:extLst>
            <a:ext uri="{FF2B5EF4-FFF2-40B4-BE49-F238E27FC236}">
              <a16:creationId xmlns:a16="http://schemas.microsoft.com/office/drawing/2014/main" id="{53DFDADC-891B-4396-B18F-F24BB5486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47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985</xdr:col>
      <xdr:colOff>0</xdr:colOff>
      <xdr:row>89</xdr:row>
      <xdr:rowOff>0</xdr:rowOff>
    </xdr:from>
    <xdr:ext cx="152400" cy="152400"/>
    <xdr:pic>
      <xdr:nvPicPr>
        <xdr:cNvPr id="994" name="Image 993">
          <a:extLst>
            <a:ext uri="{FF2B5EF4-FFF2-40B4-BE49-F238E27FC236}">
              <a16:creationId xmlns:a16="http://schemas.microsoft.com/office/drawing/2014/main" id="{B46752F2-F9B3-48BA-970A-6A030C8FD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63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986</xdr:col>
      <xdr:colOff>0</xdr:colOff>
      <xdr:row>89</xdr:row>
      <xdr:rowOff>0</xdr:rowOff>
    </xdr:from>
    <xdr:ext cx="152400" cy="152400"/>
    <xdr:pic>
      <xdr:nvPicPr>
        <xdr:cNvPr id="995" name="Image 994">
          <a:extLst>
            <a:ext uri="{FF2B5EF4-FFF2-40B4-BE49-F238E27FC236}">
              <a16:creationId xmlns:a16="http://schemas.microsoft.com/office/drawing/2014/main" id="{9484C019-350E-4D1F-B7FE-CCF30BAB6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416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987</xdr:col>
      <xdr:colOff>0</xdr:colOff>
      <xdr:row>89</xdr:row>
      <xdr:rowOff>0</xdr:rowOff>
    </xdr:from>
    <xdr:ext cx="152400" cy="152400"/>
    <xdr:pic>
      <xdr:nvPicPr>
        <xdr:cNvPr id="996" name="Image 995">
          <a:extLst>
            <a:ext uri="{FF2B5EF4-FFF2-40B4-BE49-F238E27FC236}">
              <a16:creationId xmlns:a16="http://schemas.microsoft.com/office/drawing/2014/main" id="{8D221B52-6C3E-46B1-BE24-E2BB5E988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20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988</xdr:col>
      <xdr:colOff>0</xdr:colOff>
      <xdr:row>89</xdr:row>
      <xdr:rowOff>0</xdr:rowOff>
    </xdr:from>
    <xdr:ext cx="152400" cy="152400"/>
    <xdr:pic>
      <xdr:nvPicPr>
        <xdr:cNvPr id="997" name="Image 996">
          <a:extLst>
            <a:ext uri="{FF2B5EF4-FFF2-40B4-BE49-F238E27FC236}">
              <a16:creationId xmlns:a16="http://schemas.microsoft.com/office/drawing/2014/main" id="{DFF6270C-05D0-4FBA-B76B-51D83BB6E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985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989</xdr:col>
      <xdr:colOff>0</xdr:colOff>
      <xdr:row>89</xdr:row>
      <xdr:rowOff>0</xdr:rowOff>
    </xdr:from>
    <xdr:ext cx="152400" cy="152400"/>
    <xdr:pic>
      <xdr:nvPicPr>
        <xdr:cNvPr id="998" name="Image 997">
          <a:extLst>
            <a:ext uri="{FF2B5EF4-FFF2-40B4-BE49-F238E27FC236}">
              <a16:creationId xmlns:a16="http://schemas.microsoft.com/office/drawing/2014/main" id="{EF696237-D6D7-47F0-AA32-C45BD846F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76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990</xdr:col>
      <xdr:colOff>0</xdr:colOff>
      <xdr:row>89</xdr:row>
      <xdr:rowOff>0</xdr:rowOff>
    </xdr:from>
    <xdr:ext cx="152400" cy="152400"/>
    <xdr:pic>
      <xdr:nvPicPr>
        <xdr:cNvPr id="999" name="Image 998">
          <a:extLst>
            <a:ext uri="{FF2B5EF4-FFF2-40B4-BE49-F238E27FC236}">
              <a16:creationId xmlns:a16="http://schemas.microsoft.com/office/drawing/2014/main" id="{F8963D61-047B-4CF7-B859-402C1026A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1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991</xdr:col>
      <xdr:colOff>0</xdr:colOff>
      <xdr:row>89</xdr:row>
      <xdr:rowOff>0</xdr:rowOff>
    </xdr:from>
    <xdr:ext cx="152400" cy="152400"/>
    <xdr:pic>
      <xdr:nvPicPr>
        <xdr:cNvPr id="1000" name="Image 999">
          <a:extLst>
            <a:ext uri="{FF2B5EF4-FFF2-40B4-BE49-F238E27FC236}">
              <a16:creationId xmlns:a16="http://schemas.microsoft.com/office/drawing/2014/main" id="{C43B10CD-8B53-4AD7-B5DF-C95EA7049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05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992</xdr:col>
      <xdr:colOff>0</xdr:colOff>
      <xdr:row>89</xdr:row>
      <xdr:rowOff>0</xdr:rowOff>
    </xdr:from>
    <xdr:ext cx="152400" cy="152400"/>
    <xdr:pic>
      <xdr:nvPicPr>
        <xdr:cNvPr id="1001" name="Image 1000">
          <a:extLst>
            <a:ext uri="{FF2B5EF4-FFF2-40B4-BE49-F238E27FC236}">
              <a16:creationId xmlns:a16="http://schemas.microsoft.com/office/drawing/2014/main" id="{72DE687E-1665-4380-8945-0FF1D6368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69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993</xdr:col>
      <xdr:colOff>0</xdr:colOff>
      <xdr:row>89</xdr:row>
      <xdr:rowOff>0</xdr:rowOff>
    </xdr:from>
    <xdr:ext cx="152400" cy="152400"/>
    <xdr:pic>
      <xdr:nvPicPr>
        <xdr:cNvPr id="1002" name="Image 1001">
          <a:extLst>
            <a:ext uri="{FF2B5EF4-FFF2-40B4-BE49-F238E27FC236}">
              <a16:creationId xmlns:a16="http://schemas.microsoft.com/office/drawing/2014/main" id="{815286DE-761C-422F-8B2A-117067EE6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33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994</xdr:col>
      <xdr:colOff>0</xdr:colOff>
      <xdr:row>89</xdr:row>
      <xdr:rowOff>0</xdr:rowOff>
    </xdr:from>
    <xdr:ext cx="152400" cy="152400"/>
    <xdr:pic>
      <xdr:nvPicPr>
        <xdr:cNvPr id="1003" name="Image 1002">
          <a:extLst>
            <a:ext uri="{FF2B5EF4-FFF2-40B4-BE49-F238E27FC236}">
              <a16:creationId xmlns:a16="http://schemas.microsoft.com/office/drawing/2014/main" id="{1183F1A9-0585-4AA7-BF68-305814C2A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98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995</xdr:col>
      <xdr:colOff>0</xdr:colOff>
      <xdr:row>89</xdr:row>
      <xdr:rowOff>0</xdr:rowOff>
    </xdr:from>
    <xdr:ext cx="152400" cy="152400"/>
    <xdr:pic>
      <xdr:nvPicPr>
        <xdr:cNvPr id="1004" name="Image 1003">
          <a:extLst>
            <a:ext uri="{FF2B5EF4-FFF2-40B4-BE49-F238E27FC236}">
              <a16:creationId xmlns:a16="http://schemas.microsoft.com/office/drawing/2014/main" id="{E0F58613-099B-4BB6-AB4A-2195AD958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62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996</xdr:col>
      <xdr:colOff>0</xdr:colOff>
      <xdr:row>89</xdr:row>
      <xdr:rowOff>0</xdr:rowOff>
    </xdr:from>
    <xdr:ext cx="152400" cy="152400"/>
    <xdr:pic>
      <xdr:nvPicPr>
        <xdr:cNvPr id="1005" name="Image 1004">
          <a:extLst>
            <a:ext uri="{FF2B5EF4-FFF2-40B4-BE49-F238E27FC236}">
              <a16:creationId xmlns:a16="http://schemas.microsoft.com/office/drawing/2014/main" id="{98A773C1-18B6-443F-BDED-5D6482815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26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997</xdr:col>
      <xdr:colOff>0</xdr:colOff>
      <xdr:row>89</xdr:row>
      <xdr:rowOff>0</xdr:rowOff>
    </xdr:from>
    <xdr:ext cx="152400" cy="152400"/>
    <xdr:pic>
      <xdr:nvPicPr>
        <xdr:cNvPr id="1006" name="Image 1005">
          <a:extLst>
            <a:ext uri="{FF2B5EF4-FFF2-40B4-BE49-F238E27FC236}">
              <a16:creationId xmlns:a16="http://schemas.microsoft.com/office/drawing/2014/main" id="{12209E39-F053-4BAF-AB07-F93FD8630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90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998</xdr:col>
      <xdr:colOff>0</xdr:colOff>
      <xdr:row>89</xdr:row>
      <xdr:rowOff>0</xdr:rowOff>
    </xdr:from>
    <xdr:ext cx="152400" cy="152400"/>
    <xdr:pic>
      <xdr:nvPicPr>
        <xdr:cNvPr id="1007" name="Image 1006">
          <a:extLst>
            <a:ext uri="{FF2B5EF4-FFF2-40B4-BE49-F238E27FC236}">
              <a16:creationId xmlns:a16="http://schemas.microsoft.com/office/drawing/2014/main" id="{986BB268-D3E3-4288-BA39-BD9319ED8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55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999</xdr:col>
      <xdr:colOff>0</xdr:colOff>
      <xdr:row>89</xdr:row>
      <xdr:rowOff>0</xdr:rowOff>
    </xdr:from>
    <xdr:ext cx="152400" cy="152400"/>
    <xdr:pic>
      <xdr:nvPicPr>
        <xdr:cNvPr id="1008" name="Image 1007">
          <a:extLst>
            <a:ext uri="{FF2B5EF4-FFF2-40B4-BE49-F238E27FC236}">
              <a16:creationId xmlns:a16="http://schemas.microsoft.com/office/drawing/2014/main" id="{135F474F-6779-4427-9E9A-08F097694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19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1000</xdr:col>
      <xdr:colOff>0</xdr:colOff>
      <xdr:row>89</xdr:row>
      <xdr:rowOff>0</xdr:rowOff>
    </xdr:from>
    <xdr:ext cx="152400" cy="152400"/>
    <xdr:pic>
      <xdr:nvPicPr>
        <xdr:cNvPr id="1009" name="Image 1008">
          <a:extLst>
            <a:ext uri="{FF2B5EF4-FFF2-40B4-BE49-F238E27FC236}">
              <a16:creationId xmlns:a16="http://schemas.microsoft.com/office/drawing/2014/main" id="{7E7786AB-BD9B-4BD1-842A-05AA09F02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83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1001</xdr:col>
      <xdr:colOff>0</xdr:colOff>
      <xdr:row>89</xdr:row>
      <xdr:rowOff>0</xdr:rowOff>
    </xdr:from>
    <xdr:ext cx="152400" cy="152400"/>
    <xdr:pic>
      <xdr:nvPicPr>
        <xdr:cNvPr id="1010" name="Image 1009">
          <a:extLst>
            <a:ext uri="{FF2B5EF4-FFF2-40B4-BE49-F238E27FC236}">
              <a16:creationId xmlns:a16="http://schemas.microsoft.com/office/drawing/2014/main" id="{C5C7B541-B625-4279-BD63-79C75CBBC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7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1002</xdr:col>
      <xdr:colOff>0</xdr:colOff>
      <xdr:row>89</xdr:row>
      <xdr:rowOff>0</xdr:rowOff>
    </xdr:from>
    <xdr:ext cx="152400" cy="152400"/>
    <xdr:pic>
      <xdr:nvPicPr>
        <xdr:cNvPr id="1011" name="Image 1010">
          <a:extLst>
            <a:ext uri="{FF2B5EF4-FFF2-40B4-BE49-F238E27FC236}">
              <a16:creationId xmlns:a16="http://schemas.microsoft.com/office/drawing/2014/main" id="{F08D1AA3-56AB-46B3-923F-105BD371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2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1003</xdr:col>
      <xdr:colOff>0</xdr:colOff>
      <xdr:row>89</xdr:row>
      <xdr:rowOff>0</xdr:rowOff>
    </xdr:from>
    <xdr:ext cx="152400" cy="152400"/>
    <xdr:pic>
      <xdr:nvPicPr>
        <xdr:cNvPr id="1012" name="Image 1011">
          <a:extLst>
            <a:ext uri="{FF2B5EF4-FFF2-40B4-BE49-F238E27FC236}">
              <a16:creationId xmlns:a16="http://schemas.microsoft.com/office/drawing/2014/main" id="{2F0C2C53-3C6E-427E-867E-96CA4FD7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76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1004</xdr:col>
      <xdr:colOff>0</xdr:colOff>
      <xdr:row>89</xdr:row>
      <xdr:rowOff>0</xdr:rowOff>
    </xdr:from>
    <xdr:ext cx="152400" cy="152400"/>
    <xdr:pic>
      <xdr:nvPicPr>
        <xdr:cNvPr id="1013" name="Image 1012">
          <a:extLst>
            <a:ext uri="{FF2B5EF4-FFF2-40B4-BE49-F238E27FC236}">
              <a16:creationId xmlns:a16="http://schemas.microsoft.com/office/drawing/2014/main" id="{50E3DEDD-8902-41AB-8E7C-362223A3F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40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1005</xdr:col>
      <xdr:colOff>0</xdr:colOff>
      <xdr:row>89</xdr:row>
      <xdr:rowOff>0</xdr:rowOff>
    </xdr:from>
    <xdr:ext cx="152400" cy="152400"/>
    <xdr:pic>
      <xdr:nvPicPr>
        <xdr:cNvPr id="1014" name="Image 1013">
          <a:extLst>
            <a:ext uri="{FF2B5EF4-FFF2-40B4-BE49-F238E27FC236}">
              <a16:creationId xmlns:a16="http://schemas.microsoft.com/office/drawing/2014/main" id="{B4B77C58-AE03-47D8-BD1C-D52BB9849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4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1006</xdr:col>
      <xdr:colOff>0</xdr:colOff>
      <xdr:row>89</xdr:row>
      <xdr:rowOff>0</xdr:rowOff>
    </xdr:from>
    <xdr:ext cx="152400" cy="152400"/>
    <xdr:pic>
      <xdr:nvPicPr>
        <xdr:cNvPr id="1015" name="Image 1014">
          <a:extLst>
            <a:ext uri="{FF2B5EF4-FFF2-40B4-BE49-F238E27FC236}">
              <a16:creationId xmlns:a16="http://schemas.microsoft.com/office/drawing/2014/main" id="{E0BD8797-4D94-426D-B9FA-BAC6EBF12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69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1007</xdr:col>
      <xdr:colOff>0</xdr:colOff>
      <xdr:row>89</xdr:row>
      <xdr:rowOff>0</xdr:rowOff>
    </xdr:from>
    <xdr:ext cx="152400" cy="152400"/>
    <xdr:pic>
      <xdr:nvPicPr>
        <xdr:cNvPr id="1016" name="Image 1015">
          <a:extLst>
            <a:ext uri="{FF2B5EF4-FFF2-40B4-BE49-F238E27FC236}">
              <a16:creationId xmlns:a16="http://schemas.microsoft.com/office/drawing/2014/main" id="{B9C2B33F-814D-4358-9C93-118A68F3C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33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1008</xdr:col>
      <xdr:colOff>0</xdr:colOff>
      <xdr:row>89</xdr:row>
      <xdr:rowOff>0</xdr:rowOff>
    </xdr:from>
    <xdr:ext cx="152400" cy="152400"/>
    <xdr:pic>
      <xdr:nvPicPr>
        <xdr:cNvPr id="1017" name="Image 1016">
          <a:extLst>
            <a:ext uri="{FF2B5EF4-FFF2-40B4-BE49-F238E27FC236}">
              <a16:creationId xmlns:a16="http://schemas.microsoft.com/office/drawing/2014/main" id="{03DFA246-95BD-48F1-B981-2FEB1DEEF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97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1009</xdr:col>
      <xdr:colOff>0</xdr:colOff>
      <xdr:row>89</xdr:row>
      <xdr:rowOff>0</xdr:rowOff>
    </xdr:from>
    <xdr:ext cx="152400" cy="152400"/>
    <xdr:pic>
      <xdr:nvPicPr>
        <xdr:cNvPr id="1018" name="Image 1017">
          <a:extLst>
            <a:ext uri="{FF2B5EF4-FFF2-40B4-BE49-F238E27FC236}">
              <a16:creationId xmlns:a16="http://schemas.microsoft.com/office/drawing/2014/main" id="{6463E8F9-42FB-41F2-9262-67B28E23F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61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1010</xdr:col>
      <xdr:colOff>0</xdr:colOff>
      <xdr:row>89</xdr:row>
      <xdr:rowOff>0</xdr:rowOff>
    </xdr:from>
    <xdr:ext cx="152400" cy="152400"/>
    <xdr:pic>
      <xdr:nvPicPr>
        <xdr:cNvPr id="1019" name="Image 1018">
          <a:extLst>
            <a:ext uri="{FF2B5EF4-FFF2-40B4-BE49-F238E27FC236}">
              <a16:creationId xmlns:a16="http://schemas.microsoft.com/office/drawing/2014/main" id="{6E894FCA-9464-4B3E-A16A-B2EC8F543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26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1011</xdr:col>
      <xdr:colOff>0</xdr:colOff>
      <xdr:row>89</xdr:row>
      <xdr:rowOff>0</xdr:rowOff>
    </xdr:from>
    <xdr:ext cx="152400" cy="152400"/>
    <xdr:pic>
      <xdr:nvPicPr>
        <xdr:cNvPr id="1020" name="Image 1019">
          <a:extLst>
            <a:ext uri="{FF2B5EF4-FFF2-40B4-BE49-F238E27FC236}">
              <a16:creationId xmlns:a16="http://schemas.microsoft.com/office/drawing/2014/main" id="{52B08231-D836-47A3-97F6-7D27B171F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1012</xdr:col>
      <xdr:colOff>0</xdr:colOff>
      <xdr:row>89</xdr:row>
      <xdr:rowOff>0</xdr:rowOff>
    </xdr:from>
    <xdr:ext cx="152400" cy="152400"/>
    <xdr:pic>
      <xdr:nvPicPr>
        <xdr:cNvPr id="1021" name="Image 1020">
          <a:extLst>
            <a:ext uri="{FF2B5EF4-FFF2-40B4-BE49-F238E27FC236}">
              <a16:creationId xmlns:a16="http://schemas.microsoft.com/office/drawing/2014/main" id="{2138DDFB-EA1D-4CF1-ACD2-EB984B674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54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1013</xdr:col>
      <xdr:colOff>0</xdr:colOff>
      <xdr:row>89</xdr:row>
      <xdr:rowOff>0</xdr:rowOff>
    </xdr:from>
    <xdr:ext cx="152400" cy="152400"/>
    <xdr:pic>
      <xdr:nvPicPr>
        <xdr:cNvPr id="1022" name="Image 1021">
          <a:extLst>
            <a:ext uri="{FF2B5EF4-FFF2-40B4-BE49-F238E27FC236}">
              <a16:creationId xmlns:a16="http://schemas.microsoft.com/office/drawing/2014/main" id="{7411A60E-14A4-4B34-A67D-DC54FC0C1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18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1014</xdr:col>
      <xdr:colOff>0</xdr:colOff>
      <xdr:row>89</xdr:row>
      <xdr:rowOff>0</xdr:rowOff>
    </xdr:from>
    <xdr:ext cx="152400" cy="152400"/>
    <xdr:pic>
      <xdr:nvPicPr>
        <xdr:cNvPr id="1023" name="Image 1022">
          <a:extLst>
            <a:ext uri="{FF2B5EF4-FFF2-40B4-BE49-F238E27FC236}">
              <a16:creationId xmlns:a16="http://schemas.microsoft.com/office/drawing/2014/main" id="{8387E2C8-C3E3-42EF-A1E8-973EB342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3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1015</xdr:col>
      <xdr:colOff>0</xdr:colOff>
      <xdr:row>89</xdr:row>
      <xdr:rowOff>0</xdr:rowOff>
    </xdr:from>
    <xdr:ext cx="152400" cy="152400"/>
    <xdr:pic>
      <xdr:nvPicPr>
        <xdr:cNvPr id="1024" name="Image 1023">
          <a:extLst>
            <a:ext uri="{FF2B5EF4-FFF2-40B4-BE49-F238E27FC236}">
              <a16:creationId xmlns:a16="http://schemas.microsoft.com/office/drawing/2014/main" id="{CE36BA5B-EFE0-4FB1-AB39-17DD0D218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47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1016</xdr:col>
      <xdr:colOff>0</xdr:colOff>
      <xdr:row>89</xdr:row>
      <xdr:rowOff>0</xdr:rowOff>
    </xdr:from>
    <xdr:ext cx="152400" cy="152400"/>
    <xdr:pic>
      <xdr:nvPicPr>
        <xdr:cNvPr id="1025" name="Image 1024">
          <a:extLst>
            <a:ext uri="{FF2B5EF4-FFF2-40B4-BE49-F238E27FC236}">
              <a16:creationId xmlns:a16="http://schemas.microsoft.com/office/drawing/2014/main" id="{F961DDB4-B0B4-4B69-8847-E4C9AEE17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11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1017</xdr:col>
      <xdr:colOff>0</xdr:colOff>
      <xdr:row>89</xdr:row>
      <xdr:rowOff>0</xdr:rowOff>
    </xdr:from>
    <xdr:ext cx="152400" cy="152400"/>
    <xdr:pic>
      <xdr:nvPicPr>
        <xdr:cNvPr id="1026" name="Image 1025">
          <a:extLst>
            <a:ext uri="{FF2B5EF4-FFF2-40B4-BE49-F238E27FC236}">
              <a16:creationId xmlns:a16="http://schemas.microsoft.com/office/drawing/2014/main" id="{306ACD55-546A-433F-8E41-E8CE80BA4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5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1018</xdr:col>
      <xdr:colOff>0</xdr:colOff>
      <xdr:row>89</xdr:row>
      <xdr:rowOff>0</xdr:rowOff>
    </xdr:from>
    <xdr:ext cx="152400" cy="152400"/>
    <xdr:pic>
      <xdr:nvPicPr>
        <xdr:cNvPr id="1027" name="Image 1026">
          <a:extLst>
            <a:ext uri="{FF2B5EF4-FFF2-40B4-BE49-F238E27FC236}">
              <a16:creationId xmlns:a16="http://schemas.microsoft.com/office/drawing/2014/main" id="{FE3DB0D1-DC9F-4763-AF42-3257D3ADA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40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1019</xdr:col>
      <xdr:colOff>0</xdr:colOff>
      <xdr:row>89</xdr:row>
      <xdr:rowOff>0</xdr:rowOff>
    </xdr:from>
    <xdr:ext cx="152400" cy="152400"/>
    <xdr:pic>
      <xdr:nvPicPr>
        <xdr:cNvPr id="1028" name="Image 1027">
          <a:extLst>
            <a:ext uri="{FF2B5EF4-FFF2-40B4-BE49-F238E27FC236}">
              <a16:creationId xmlns:a16="http://schemas.microsoft.com/office/drawing/2014/main" id="{7F4C9FAA-0A78-4096-BD15-0A411BDD3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04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1020</xdr:col>
      <xdr:colOff>0</xdr:colOff>
      <xdr:row>89</xdr:row>
      <xdr:rowOff>0</xdr:rowOff>
    </xdr:from>
    <xdr:ext cx="152400" cy="152400"/>
    <xdr:pic>
      <xdr:nvPicPr>
        <xdr:cNvPr id="1029" name="Image 1028">
          <a:extLst>
            <a:ext uri="{FF2B5EF4-FFF2-40B4-BE49-F238E27FC236}">
              <a16:creationId xmlns:a16="http://schemas.microsoft.com/office/drawing/2014/main" id="{D2DE3001-C73B-471F-ACA4-2DCAD645C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8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1021</xdr:col>
      <xdr:colOff>0</xdr:colOff>
      <xdr:row>89</xdr:row>
      <xdr:rowOff>0</xdr:rowOff>
    </xdr:from>
    <xdr:ext cx="152400" cy="152400"/>
    <xdr:pic>
      <xdr:nvPicPr>
        <xdr:cNvPr id="1030" name="Image 1029">
          <a:extLst>
            <a:ext uri="{FF2B5EF4-FFF2-40B4-BE49-F238E27FC236}">
              <a16:creationId xmlns:a16="http://schemas.microsoft.com/office/drawing/2014/main" id="{F0A1207D-C848-4BA5-A3F6-D5E21B1F0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32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1022</xdr:col>
      <xdr:colOff>0</xdr:colOff>
      <xdr:row>89</xdr:row>
      <xdr:rowOff>0</xdr:rowOff>
    </xdr:from>
    <xdr:ext cx="152400" cy="152400"/>
    <xdr:pic>
      <xdr:nvPicPr>
        <xdr:cNvPr id="1031" name="Image 1030">
          <a:extLst>
            <a:ext uri="{FF2B5EF4-FFF2-40B4-BE49-F238E27FC236}">
              <a16:creationId xmlns:a16="http://schemas.microsoft.com/office/drawing/2014/main" id="{8ED0F7A1-8115-42D2-BD88-5C86D314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97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1023</xdr:col>
      <xdr:colOff>0</xdr:colOff>
      <xdr:row>89</xdr:row>
      <xdr:rowOff>0</xdr:rowOff>
    </xdr:from>
    <xdr:ext cx="152400" cy="152400"/>
    <xdr:pic>
      <xdr:nvPicPr>
        <xdr:cNvPr id="1032" name="Image 1031">
          <a:extLst>
            <a:ext uri="{FF2B5EF4-FFF2-40B4-BE49-F238E27FC236}">
              <a16:creationId xmlns:a16="http://schemas.microsoft.com/office/drawing/2014/main" id="{868E5913-1B70-4F13-AEBF-E9BAD299E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61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1024</xdr:col>
      <xdr:colOff>0</xdr:colOff>
      <xdr:row>89</xdr:row>
      <xdr:rowOff>0</xdr:rowOff>
    </xdr:from>
    <xdr:ext cx="152400" cy="152400"/>
    <xdr:pic>
      <xdr:nvPicPr>
        <xdr:cNvPr id="1033" name="Image 1032">
          <a:extLst>
            <a:ext uri="{FF2B5EF4-FFF2-40B4-BE49-F238E27FC236}">
              <a16:creationId xmlns:a16="http://schemas.microsoft.com/office/drawing/2014/main" id="{BDF9367B-48A6-4FA7-9ADD-7CF1AEE7E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25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1025</xdr:col>
      <xdr:colOff>0</xdr:colOff>
      <xdr:row>89</xdr:row>
      <xdr:rowOff>0</xdr:rowOff>
    </xdr:from>
    <xdr:ext cx="152400" cy="152400"/>
    <xdr:pic>
      <xdr:nvPicPr>
        <xdr:cNvPr id="1034" name="Image 1033">
          <a:extLst>
            <a:ext uri="{FF2B5EF4-FFF2-40B4-BE49-F238E27FC236}">
              <a16:creationId xmlns:a16="http://schemas.microsoft.com/office/drawing/2014/main" id="{4E8BE25E-A285-4987-A03D-2EFE686E7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89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1026</xdr:col>
      <xdr:colOff>0</xdr:colOff>
      <xdr:row>89</xdr:row>
      <xdr:rowOff>0</xdr:rowOff>
    </xdr:from>
    <xdr:ext cx="152400" cy="152400"/>
    <xdr:pic>
      <xdr:nvPicPr>
        <xdr:cNvPr id="1035" name="Image 1034">
          <a:extLst>
            <a:ext uri="{FF2B5EF4-FFF2-40B4-BE49-F238E27FC236}">
              <a16:creationId xmlns:a16="http://schemas.microsoft.com/office/drawing/2014/main" id="{96A6ECFC-F4EC-46DE-A2E0-84E6D74BD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54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1027</xdr:col>
      <xdr:colOff>0</xdr:colOff>
      <xdr:row>89</xdr:row>
      <xdr:rowOff>0</xdr:rowOff>
    </xdr:from>
    <xdr:ext cx="152400" cy="152400"/>
    <xdr:pic>
      <xdr:nvPicPr>
        <xdr:cNvPr id="1036" name="Image 1035">
          <a:extLst>
            <a:ext uri="{FF2B5EF4-FFF2-40B4-BE49-F238E27FC236}">
              <a16:creationId xmlns:a16="http://schemas.microsoft.com/office/drawing/2014/main" id="{E8007AF1-E9CB-4FF6-8DBF-5596A7F54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18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1028</xdr:col>
      <xdr:colOff>0</xdr:colOff>
      <xdr:row>89</xdr:row>
      <xdr:rowOff>0</xdr:rowOff>
    </xdr:from>
    <xdr:ext cx="152400" cy="152400"/>
    <xdr:pic>
      <xdr:nvPicPr>
        <xdr:cNvPr id="1037" name="Image 1036">
          <a:extLst>
            <a:ext uri="{FF2B5EF4-FFF2-40B4-BE49-F238E27FC236}">
              <a16:creationId xmlns:a16="http://schemas.microsoft.com/office/drawing/2014/main" id="{9345DF29-9D22-41EC-895B-FDEFBCEF4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82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1029</xdr:col>
      <xdr:colOff>0</xdr:colOff>
      <xdr:row>89</xdr:row>
      <xdr:rowOff>0</xdr:rowOff>
    </xdr:from>
    <xdr:ext cx="152400" cy="152400"/>
    <xdr:pic>
      <xdr:nvPicPr>
        <xdr:cNvPr id="1038" name="Image 1037">
          <a:extLst>
            <a:ext uri="{FF2B5EF4-FFF2-40B4-BE49-F238E27FC236}">
              <a16:creationId xmlns:a16="http://schemas.microsoft.com/office/drawing/2014/main" id="{7F7B1092-D1C4-4F6C-843D-61CEC76DA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46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1030</xdr:col>
      <xdr:colOff>0</xdr:colOff>
      <xdr:row>89</xdr:row>
      <xdr:rowOff>0</xdr:rowOff>
    </xdr:from>
    <xdr:ext cx="152400" cy="152400"/>
    <xdr:pic>
      <xdr:nvPicPr>
        <xdr:cNvPr id="1039" name="Image 1038">
          <a:extLst>
            <a:ext uri="{FF2B5EF4-FFF2-40B4-BE49-F238E27FC236}">
              <a16:creationId xmlns:a16="http://schemas.microsoft.com/office/drawing/2014/main" id="{5BAF0829-5811-48E0-A1C2-101D7450D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11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1031</xdr:col>
      <xdr:colOff>0</xdr:colOff>
      <xdr:row>89</xdr:row>
      <xdr:rowOff>0</xdr:rowOff>
    </xdr:from>
    <xdr:ext cx="152400" cy="152400"/>
    <xdr:pic>
      <xdr:nvPicPr>
        <xdr:cNvPr id="1040" name="Image 1039">
          <a:extLst>
            <a:ext uri="{FF2B5EF4-FFF2-40B4-BE49-F238E27FC236}">
              <a16:creationId xmlns:a16="http://schemas.microsoft.com/office/drawing/2014/main" id="{303D71EC-B55E-4747-8601-20CDE6191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75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1032</xdr:col>
      <xdr:colOff>0</xdr:colOff>
      <xdr:row>89</xdr:row>
      <xdr:rowOff>0</xdr:rowOff>
    </xdr:from>
    <xdr:ext cx="152400" cy="152400"/>
    <xdr:pic>
      <xdr:nvPicPr>
        <xdr:cNvPr id="1041" name="Image 1040">
          <a:extLst>
            <a:ext uri="{FF2B5EF4-FFF2-40B4-BE49-F238E27FC236}">
              <a16:creationId xmlns:a16="http://schemas.microsoft.com/office/drawing/2014/main" id="{237D327A-2525-4089-8861-7FBBE8ED9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39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1033</xdr:col>
      <xdr:colOff>0</xdr:colOff>
      <xdr:row>89</xdr:row>
      <xdr:rowOff>0</xdr:rowOff>
    </xdr:from>
    <xdr:ext cx="152400" cy="152400"/>
    <xdr:pic>
      <xdr:nvPicPr>
        <xdr:cNvPr id="1042" name="Image 1041">
          <a:extLst>
            <a:ext uri="{FF2B5EF4-FFF2-40B4-BE49-F238E27FC236}">
              <a16:creationId xmlns:a16="http://schemas.microsoft.com/office/drawing/2014/main" id="{59F59240-A694-4ECB-BCC1-CF137370C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03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1034</xdr:col>
      <xdr:colOff>0</xdr:colOff>
      <xdr:row>89</xdr:row>
      <xdr:rowOff>0</xdr:rowOff>
    </xdr:from>
    <xdr:ext cx="152400" cy="152400"/>
    <xdr:pic>
      <xdr:nvPicPr>
        <xdr:cNvPr id="1043" name="Image 1042">
          <a:extLst>
            <a:ext uri="{FF2B5EF4-FFF2-40B4-BE49-F238E27FC236}">
              <a16:creationId xmlns:a16="http://schemas.microsoft.com/office/drawing/2014/main" id="{474B3C66-49E9-492F-B192-45F8310D4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68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1035</xdr:col>
      <xdr:colOff>0</xdr:colOff>
      <xdr:row>89</xdr:row>
      <xdr:rowOff>0</xdr:rowOff>
    </xdr:from>
    <xdr:ext cx="152400" cy="152400"/>
    <xdr:pic>
      <xdr:nvPicPr>
        <xdr:cNvPr id="1044" name="Image 1043">
          <a:extLst>
            <a:ext uri="{FF2B5EF4-FFF2-40B4-BE49-F238E27FC236}">
              <a16:creationId xmlns:a16="http://schemas.microsoft.com/office/drawing/2014/main" id="{8B6E2BCC-54EA-43D0-BC8D-98D5B31E1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2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1036</xdr:col>
      <xdr:colOff>0</xdr:colOff>
      <xdr:row>89</xdr:row>
      <xdr:rowOff>0</xdr:rowOff>
    </xdr:from>
    <xdr:ext cx="152400" cy="152400"/>
    <xdr:pic>
      <xdr:nvPicPr>
        <xdr:cNvPr id="1045" name="Image 1044">
          <a:extLst>
            <a:ext uri="{FF2B5EF4-FFF2-40B4-BE49-F238E27FC236}">
              <a16:creationId xmlns:a16="http://schemas.microsoft.com/office/drawing/2014/main" id="{E49FEDA2-D81B-429F-AE2B-177FB5605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96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1037</xdr:col>
      <xdr:colOff>0</xdr:colOff>
      <xdr:row>89</xdr:row>
      <xdr:rowOff>0</xdr:rowOff>
    </xdr:from>
    <xdr:ext cx="152400" cy="152400"/>
    <xdr:pic>
      <xdr:nvPicPr>
        <xdr:cNvPr id="1046" name="Image 1045">
          <a:extLst>
            <a:ext uri="{FF2B5EF4-FFF2-40B4-BE49-F238E27FC236}">
              <a16:creationId xmlns:a16="http://schemas.microsoft.com/office/drawing/2014/main" id="{078625E6-C649-453C-ADEF-4F2198003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60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1038</xdr:col>
      <xdr:colOff>0</xdr:colOff>
      <xdr:row>89</xdr:row>
      <xdr:rowOff>0</xdr:rowOff>
    </xdr:from>
    <xdr:ext cx="152400" cy="152400"/>
    <xdr:pic>
      <xdr:nvPicPr>
        <xdr:cNvPr id="1047" name="Image 1046">
          <a:extLst>
            <a:ext uri="{FF2B5EF4-FFF2-40B4-BE49-F238E27FC236}">
              <a16:creationId xmlns:a16="http://schemas.microsoft.com/office/drawing/2014/main" id="{55F6A499-8CBB-466C-8E87-8626D53A6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25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1039</xdr:col>
      <xdr:colOff>0</xdr:colOff>
      <xdr:row>89</xdr:row>
      <xdr:rowOff>0</xdr:rowOff>
    </xdr:from>
    <xdr:ext cx="152400" cy="152400"/>
    <xdr:pic>
      <xdr:nvPicPr>
        <xdr:cNvPr id="1048" name="Image 1047">
          <a:extLst>
            <a:ext uri="{FF2B5EF4-FFF2-40B4-BE49-F238E27FC236}">
              <a16:creationId xmlns:a16="http://schemas.microsoft.com/office/drawing/2014/main" id="{8E8D17E7-42CF-4418-9074-90C5B2B27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89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1040</xdr:col>
      <xdr:colOff>0</xdr:colOff>
      <xdr:row>89</xdr:row>
      <xdr:rowOff>0</xdr:rowOff>
    </xdr:from>
    <xdr:ext cx="152400" cy="152400"/>
    <xdr:pic>
      <xdr:nvPicPr>
        <xdr:cNvPr id="1049" name="Image 1048">
          <a:extLst>
            <a:ext uri="{FF2B5EF4-FFF2-40B4-BE49-F238E27FC236}">
              <a16:creationId xmlns:a16="http://schemas.microsoft.com/office/drawing/2014/main" id="{18442AC4-C237-413D-984E-C47D94FAA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53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1041</xdr:col>
      <xdr:colOff>0</xdr:colOff>
      <xdr:row>89</xdr:row>
      <xdr:rowOff>0</xdr:rowOff>
    </xdr:from>
    <xdr:ext cx="152400" cy="152400"/>
    <xdr:pic>
      <xdr:nvPicPr>
        <xdr:cNvPr id="1050" name="Image 1049">
          <a:extLst>
            <a:ext uri="{FF2B5EF4-FFF2-40B4-BE49-F238E27FC236}">
              <a16:creationId xmlns:a16="http://schemas.microsoft.com/office/drawing/2014/main" id="{A7E67BE9-ACB5-4606-8164-36804BB56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7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1042</xdr:col>
      <xdr:colOff>0</xdr:colOff>
      <xdr:row>89</xdr:row>
      <xdr:rowOff>0</xdr:rowOff>
    </xdr:from>
    <xdr:ext cx="152400" cy="152400"/>
    <xdr:pic>
      <xdr:nvPicPr>
        <xdr:cNvPr id="1051" name="Image 1050">
          <a:extLst>
            <a:ext uri="{FF2B5EF4-FFF2-40B4-BE49-F238E27FC236}">
              <a16:creationId xmlns:a16="http://schemas.microsoft.com/office/drawing/2014/main" id="{8952E67E-7673-4B98-9D3A-9B6B0D68C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82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1043</xdr:col>
      <xdr:colOff>0</xdr:colOff>
      <xdr:row>89</xdr:row>
      <xdr:rowOff>0</xdr:rowOff>
    </xdr:from>
    <xdr:ext cx="152400" cy="152400"/>
    <xdr:pic>
      <xdr:nvPicPr>
        <xdr:cNvPr id="1052" name="Image 1051">
          <a:extLst>
            <a:ext uri="{FF2B5EF4-FFF2-40B4-BE49-F238E27FC236}">
              <a16:creationId xmlns:a16="http://schemas.microsoft.com/office/drawing/2014/main" id="{22A1B558-1654-4378-A2D7-069D9559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46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1044</xdr:col>
      <xdr:colOff>0</xdr:colOff>
      <xdr:row>89</xdr:row>
      <xdr:rowOff>0</xdr:rowOff>
    </xdr:from>
    <xdr:ext cx="152400" cy="152400"/>
    <xdr:pic>
      <xdr:nvPicPr>
        <xdr:cNvPr id="1053" name="Image 1052">
          <a:extLst>
            <a:ext uri="{FF2B5EF4-FFF2-40B4-BE49-F238E27FC236}">
              <a16:creationId xmlns:a16="http://schemas.microsoft.com/office/drawing/2014/main" id="{9023F245-B926-4941-A447-EE193D896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0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1045</xdr:col>
      <xdr:colOff>0</xdr:colOff>
      <xdr:row>89</xdr:row>
      <xdr:rowOff>0</xdr:rowOff>
    </xdr:from>
    <xdr:ext cx="152400" cy="152400"/>
    <xdr:pic>
      <xdr:nvPicPr>
        <xdr:cNvPr id="1054" name="Image 1053">
          <a:extLst>
            <a:ext uri="{FF2B5EF4-FFF2-40B4-BE49-F238E27FC236}">
              <a16:creationId xmlns:a16="http://schemas.microsoft.com/office/drawing/2014/main" id="{6A55B266-4CA5-46E1-98B1-D46CD4159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74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1046</xdr:col>
      <xdr:colOff>0</xdr:colOff>
      <xdr:row>89</xdr:row>
      <xdr:rowOff>0</xdr:rowOff>
    </xdr:from>
    <xdr:ext cx="152400" cy="152400"/>
    <xdr:pic>
      <xdr:nvPicPr>
        <xdr:cNvPr id="1055" name="Image 1054">
          <a:extLst>
            <a:ext uri="{FF2B5EF4-FFF2-40B4-BE49-F238E27FC236}">
              <a16:creationId xmlns:a16="http://schemas.microsoft.com/office/drawing/2014/main" id="{C468EBB9-9381-4EE3-8E3B-662060E6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39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1047</xdr:col>
      <xdr:colOff>0</xdr:colOff>
      <xdr:row>89</xdr:row>
      <xdr:rowOff>0</xdr:rowOff>
    </xdr:from>
    <xdr:ext cx="152400" cy="152400"/>
    <xdr:pic>
      <xdr:nvPicPr>
        <xdr:cNvPr id="1056" name="Image 1055">
          <a:extLst>
            <a:ext uri="{FF2B5EF4-FFF2-40B4-BE49-F238E27FC236}">
              <a16:creationId xmlns:a16="http://schemas.microsoft.com/office/drawing/2014/main" id="{3C74C231-6A86-4FF0-8264-AE49609FB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03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1048</xdr:col>
      <xdr:colOff>0</xdr:colOff>
      <xdr:row>89</xdr:row>
      <xdr:rowOff>0</xdr:rowOff>
    </xdr:from>
    <xdr:ext cx="152400" cy="152400"/>
    <xdr:pic>
      <xdr:nvPicPr>
        <xdr:cNvPr id="1057" name="Image 1056">
          <a:extLst>
            <a:ext uri="{FF2B5EF4-FFF2-40B4-BE49-F238E27FC236}">
              <a16:creationId xmlns:a16="http://schemas.microsoft.com/office/drawing/2014/main" id="{525FADB5-087F-469D-8649-B72B73CE5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67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1049</xdr:col>
      <xdr:colOff>0</xdr:colOff>
      <xdr:row>89</xdr:row>
      <xdr:rowOff>0</xdr:rowOff>
    </xdr:from>
    <xdr:ext cx="152400" cy="152400"/>
    <xdr:pic>
      <xdr:nvPicPr>
        <xdr:cNvPr id="1058" name="Image 1057">
          <a:extLst>
            <a:ext uri="{FF2B5EF4-FFF2-40B4-BE49-F238E27FC236}">
              <a16:creationId xmlns:a16="http://schemas.microsoft.com/office/drawing/2014/main" id="{A8FDC805-FBAB-4BD8-93BD-5678D6929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31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1050</xdr:col>
      <xdr:colOff>0</xdr:colOff>
      <xdr:row>89</xdr:row>
      <xdr:rowOff>0</xdr:rowOff>
    </xdr:from>
    <xdr:ext cx="152400" cy="152400"/>
    <xdr:pic>
      <xdr:nvPicPr>
        <xdr:cNvPr id="1059" name="Image 1058">
          <a:extLst>
            <a:ext uri="{FF2B5EF4-FFF2-40B4-BE49-F238E27FC236}">
              <a16:creationId xmlns:a16="http://schemas.microsoft.com/office/drawing/2014/main" id="{3C8128DE-0AD1-4A26-B1EB-93B0EF82A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96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1051</xdr:col>
      <xdr:colOff>0</xdr:colOff>
      <xdr:row>89</xdr:row>
      <xdr:rowOff>0</xdr:rowOff>
    </xdr:from>
    <xdr:ext cx="152400" cy="152400"/>
    <xdr:pic>
      <xdr:nvPicPr>
        <xdr:cNvPr id="1060" name="Image 1059">
          <a:extLst>
            <a:ext uri="{FF2B5EF4-FFF2-40B4-BE49-F238E27FC236}">
              <a16:creationId xmlns:a16="http://schemas.microsoft.com/office/drawing/2014/main" id="{E5575FE3-CB10-47BC-BB51-45C1EB7B2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0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1052</xdr:col>
      <xdr:colOff>0</xdr:colOff>
      <xdr:row>89</xdr:row>
      <xdr:rowOff>0</xdr:rowOff>
    </xdr:from>
    <xdr:ext cx="152400" cy="152400"/>
    <xdr:pic>
      <xdr:nvPicPr>
        <xdr:cNvPr id="1061" name="Image 1060">
          <a:extLst>
            <a:ext uri="{FF2B5EF4-FFF2-40B4-BE49-F238E27FC236}">
              <a16:creationId xmlns:a16="http://schemas.microsoft.com/office/drawing/2014/main" id="{23FD1041-0178-4AD0-8D05-8F1275FE0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4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1053</xdr:col>
      <xdr:colOff>0</xdr:colOff>
      <xdr:row>89</xdr:row>
      <xdr:rowOff>0</xdr:rowOff>
    </xdr:from>
    <xdr:ext cx="152400" cy="152400"/>
    <xdr:pic>
      <xdr:nvPicPr>
        <xdr:cNvPr id="1062" name="Image 1061">
          <a:extLst>
            <a:ext uri="{FF2B5EF4-FFF2-40B4-BE49-F238E27FC236}">
              <a16:creationId xmlns:a16="http://schemas.microsoft.com/office/drawing/2014/main" id="{7D89A2E2-F076-49F8-94B2-5FEE699B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88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1054</xdr:col>
      <xdr:colOff>0</xdr:colOff>
      <xdr:row>89</xdr:row>
      <xdr:rowOff>0</xdr:rowOff>
    </xdr:from>
    <xdr:ext cx="152400" cy="152400"/>
    <xdr:pic>
      <xdr:nvPicPr>
        <xdr:cNvPr id="1063" name="Image 1062">
          <a:extLst>
            <a:ext uri="{FF2B5EF4-FFF2-40B4-BE49-F238E27FC236}">
              <a16:creationId xmlns:a16="http://schemas.microsoft.com/office/drawing/2014/main" id="{66F4341E-A164-4FEA-B983-F4B7DDE6F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1055</xdr:col>
      <xdr:colOff>0</xdr:colOff>
      <xdr:row>89</xdr:row>
      <xdr:rowOff>0</xdr:rowOff>
    </xdr:from>
    <xdr:ext cx="152400" cy="152400"/>
    <xdr:pic>
      <xdr:nvPicPr>
        <xdr:cNvPr id="1064" name="Image 1063">
          <a:extLst>
            <a:ext uri="{FF2B5EF4-FFF2-40B4-BE49-F238E27FC236}">
              <a16:creationId xmlns:a16="http://schemas.microsoft.com/office/drawing/2014/main" id="{8ABAD8B2-3CF0-49FD-921B-F6ADD70B1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17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1056</xdr:col>
      <xdr:colOff>0</xdr:colOff>
      <xdr:row>89</xdr:row>
      <xdr:rowOff>0</xdr:rowOff>
    </xdr:from>
    <xdr:ext cx="152400" cy="152400"/>
    <xdr:pic>
      <xdr:nvPicPr>
        <xdr:cNvPr id="1065" name="Image 1064">
          <a:extLst>
            <a:ext uri="{FF2B5EF4-FFF2-40B4-BE49-F238E27FC236}">
              <a16:creationId xmlns:a16="http://schemas.microsoft.com/office/drawing/2014/main" id="{2793EB71-C36D-4326-8B2E-F653A1EF8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1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1057</xdr:col>
      <xdr:colOff>0</xdr:colOff>
      <xdr:row>89</xdr:row>
      <xdr:rowOff>0</xdr:rowOff>
    </xdr:from>
    <xdr:ext cx="152400" cy="152400"/>
    <xdr:pic>
      <xdr:nvPicPr>
        <xdr:cNvPr id="1066" name="Image 1065">
          <a:extLst>
            <a:ext uri="{FF2B5EF4-FFF2-40B4-BE49-F238E27FC236}">
              <a16:creationId xmlns:a16="http://schemas.microsoft.com/office/drawing/2014/main" id="{07D5E914-FDB2-492C-B4E6-37127607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5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1058</xdr:col>
      <xdr:colOff>0</xdr:colOff>
      <xdr:row>89</xdr:row>
      <xdr:rowOff>0</xdr:rowOff>
    </xdr:from>
    <xdr:ext cx="152400" cy="152400"/>
    <xdr:pic>
      <xdr:nvPicPr>
        <xdr:cNvPr id="1067" name="Image 1066">
          <a:extLst>
            <a:ext uri="{FF2B5EF4-FFF2-40B4-BE49-F238E27FC236}">
              <a16:creationId xmlns:a16="http://schemas.microsoft.com/office/drawing/2014/main" id="{BAB481BD-8CF4-464D-90C5-0CE8E3A1A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09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1059</xdr:col>
      <xdr:colOff>0</xdr:colOff>
      <xdr:row>89</xdr:row>
      <xdr:rowOff>0</xdr:rowOff>
    </xdr:from>
    <xdr:ext cx="152400" cy="152400"/>
    <xdr:pic>
      <xdr:nvPicPr>
        <xdr:cNvPr id="1068" name="Image 1067">
          <a:extLst>
            <a:ext uri="{FF2B5EF4-FFF2-40B4-BE49-F238E27FC236}">
              <a16:creationId xmlns:a16="http://schemas.microsoft.com/office/drawing/2014/main" id="{D0E4DC6F-5725-4302-A217-CF53E9417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74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1060</xdr:col>
      <xdr:colOff>0</xdr:colOff>
      <xdr:row>89</xdr:row>
      <xdr:rowOff>0</xdr:rowOff>
    </xdr:from>
    <xdr:ext cx="152400" cy="152400"/>
    <xdr:pic>
      <xdr:nvPicPr>
        <xdr:cNvPr id="1069" name="Image 1068">
          <a:extLst>
            <a:ext uri="{FF2B5EF4-FFF2-40B4-BE49-F238E27FC236}">
              <a16:creationId xmlns:a16="http://schemas.microsoft.com/office/drawing/2014/main" id="{6DC92B75-E05C-483C-9F49-D82B642F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8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1061</xdr:col>
      <xdr:colOff>0</xdr:colOff>
      <xdr:row>89</xdr:row>
      <xdr:rowOff>0</xdr:rowOff>
    </xdr:from>
    <xdr:ext cx="152400" cy="152400"/>
    <xdr:pic>
      <xdr:nvPicPr>
        <xdr:cNvPr id="1070" name="Image 1069">
          <a:extLst>
            <a:ext uri="{FF2B5EF4-FFF2-40B4-BE49-F238E27FC236}">
              <a16:creationId xmlns:a16="http://schemas.microsoft.com/office/drawing/2014/main" id="{3657BCE0-7BE3-47D4-A9CC-0CB8ACB8C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02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1062</xdr:col>
      <xdr:colOff>0</xdr:colOff>
      <xdr:row>89</xdr:row>
      <xdr:rowOff>0</xdr:rowOff>
    </xdr:from>
    <xdr:ext cx="152400" cy="152400"/>
    <xdr:pic>
      <xdr:nvPicPr>
        <xdr:cNvPr id="1071" name="Image 1070">
          <a:extLst>
            <a:ext uri="{FF2B5EF4-FFF2-40B4-BE49-F238E27FC236}">
              <a16:creationId xmlns:a16="http://schemas.microsoft.com/office/drawing/2014/main" id="{34089195-81D9-478D-A118-7DF7E0A55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66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1063</xdr:col>
      <xdr:colOff>0</xdr:colOff>
      <xdr:row>89</xdr:row>
      <xdr:rowOff>0</xdr:rowOff>
    </xdr:from>
    <xdr:ext cx="152400" cy="152400"/>
    <xdr:pic>
      <xdr:nvPicPr>
        <xdr:cNvPr id="1072" name="Image 1071">
          <a:extLst>
            <a:ext uri="{FF2B5EF4-FFF2-40B4-BE49-F238E27FC236}">
              <a16:creationId xmlns:a16="http://schemas.microsoft.com/office/drawing/2014/main" id="{5EE47AE3-3CB5-426F-B384-72AD6F016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31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1064</xdr:col>
      <xdr:colOff>0</xdr:colOff>
      <xdr:row>89</xdr:row>
      <xdr:rowOff>0</xdr:rowOff>
    </xdr:from>
    <xdr:ext cx="152400" cy="152400"/>
    <xdr:pic>
      <xdr:nvPicPr>
        <xdr:cNvPr id="1073" name="Image 1072">
          <a:extLst>
            <a:ext uri="{FF2B5EF4-FFF2-40B4-BE49-F238E27FC236}">
              <a16:creationId xmlns:a16="http://schemas.microsoft.com/office/drawing/2014/main" id="{CEDCDFFF-A765-46D9-846C-2E1665BA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95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1065</xdr:col>
      <xdr:colOff>0</xdr:colOff>
      <xdr:row>89</xdr:row>
      <xdr:rowOff>0</xdr:rowOff>
    </xdr:from>
    <xdr:ext cx="152400" cy="152400"/>
    <xdr:pic>
      <xdr:nvPicPr>
        <xdr:cNvPr id="1074" name="Image 1073">
          <a:extLst>
            <a:ext uri="{FF2B5EF4-FFF2-40B4-BE49-F238E27FC236}">
              <a16:creationId xmlns:a16="http://schemas.microsoft.com/office/drawing/2014/main" id="{EAD8FBAF-EEDB-4D9B-B7EE-C5C737D6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59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1066</xdr:col>
      <xdr:colOff>0</xdr:colOff>
      <xdr:row>89</xdr:row>
      <xdr:rowOff>0</xdr:rowOff>
    </xdr:from>
    <xdr:ext cx="152400" cy="152400"/>
    <xdr:pic>
      <xdr:nvPicPr>
        <xdr:cNvPr id="1075" name="Image 1074">
          <a:extLst>
            <a:ext uri="{FF2B5EF4-FFF2-40B4-BE49-F238E27FC236}">
              <a16:creationId xmlns:a16="http://schemas.microsoft.com/office/drawing/2014/main" id="{DAB4FDAC-CC46-47AF-A28A-16C15B1F0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23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1067</xdr:col>
      <xdr:colOff>0</xdr:colOff>
      <xdr:row>89</xdr:row>
      <xdr:rowOff>0</xdr:rowOff>
    </xdr:from>
    <xdr:ext cx="152400" cy="152400"/>
    <xdr:pic>
      <xdr:nvPicPr>
        <xdr:cNvPr id="1076" name="Image 1075">
          <a:extLst>
            <a:ext uri="{FF2B5EF4-FFF2-40B4-BE49-F238E27FC236}">
              <a16:creationId xmlns:a16="http://schemas.microsoft.com/office/drawing/2014/main" id="{75101EF4-4E0F-4A04-9D06-7DEC06DEF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88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1068</xdr:col>
      <xdr:colOff>0</xdr:colOff>
      <xdr:row>89</xdr:row>
      <xdr:rowOff>0</xdr:rowOff>
    </xdr:from>
    <xdr:ext cx="152400" cy="152400"/>
    <xdr:pic>
      <xdr:nvPicPr>
        <xdr:cNvPr id="1077" name="Image 1076">
          <a:extLst>
            <a:ext uri="{FF2B5EF4-FFF2-40B4-BE49-F238E27FC236}">
              <a16:creationId xmlns:a16="http://schemas.microsoft.com/office/drawing/2014/main" id="{8E7FD1F5-1C1B-4D5F-BD9A-D6ED9CAD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52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1069</xdr:col>
      <xdr:colOff>0</xdr:colOff>
      <xdr:row>89</xdr:row>
      <xdr:rowOff>0</xdr:rowOff>
    </xdr:from>
    <xdr:ext cx="152400" cy="152400"/>
    <xdr:pic>
      <xdr:nvPicPr>
        <xdr:cNvPr id="1078" name="Image 1077">
          <a:extLst>
            <a:ext uri="{FF2B5EF4-FFF2-40B4-BE49-F238E27FC236}">
              <a16:creationId xmlns:a16="http://schemas.microsoft.com/office/drawing/2014/main" id="{4EA0DEF6-AF41-4EB1-B3FA-5B69B85B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16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1070</xdr:col>
      <xdr:colOff>0</xdr:colOff>
      <xdr:row>89</xdr:row>
      <xdr:rowOff>0</xdr:rowOff>
    </xdr:from>
    <xdr:ext cx="152400" cy="152400"/>
    <xdr:pic>
      <xdr:nvPicPr>
        <xdr:cNvPr id="1079" name="Image 1078">
          <a:extLst>
            <a:ext uri="{FF2B5EF4-FFF2-40B4-BE49-F238E27FC236}">
              <a16:creationId xmlns:a16="http://schemas.microsoft.com/office/drawing/2014/main" id="{4451DA30-EB0A-4032-B2B7-9AFF4648B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80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1071</xdr:col>
      <xdr:colOff>0</xdr:colOff>
      <xdr:row>89</xdr:row>
      <xdr:rowOff>0</xdr:rowOff>
    </xdr:from>
    <xdr:ext cx="152400" cy="152400"/>
    <xdr:pic>
      <xdr:nvPicPr>
        <xdr:cNvPr id="1080" name="Image 1079">
          <a:extLst>
            <a:ext uri="{FF2B5EF4-FFF2-40B4-BE49-F238E27FC236}">
              <a16:creationId xmlns:a16="http://schemas.microsoft.com/office/drawing/2014/main" id="{EFA431D4-7863-47EB-BEFA-86EE349C6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5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1072</xdr:col>
      <xdr:colOff>0</xdr:colOff>
      <xdr:row>89</xdr:row>
      <xdr:rowOff>0</xdr:rowOff>
    </xdr:from>
    <xdr:ext cx="152400" cy="152400"/>
    <xdr:pic>
      <xdr:nvPicPr>
        <xdr:cNvPr id="1081" name="Image 1080">
          <a:extLst>
            <a:ext uri="{FF2B5EF4-FFF2-40B4-BE49-F238E27FC236}">
              <a16:creationId xmlns:a16="http://schemas.microsoft.com/office/drawing/2014/main" id="{DAB961F1-C874-4209-A51B-EB72332F5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09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1073</xdr:col>
      <xdr:colOff>0</xdr:colOff>
      <xdr:row>89</xdr:row>
      <xdr:rowOff>0</xdr:rowOff>
    </xdr:from>
    <xdr:ext cx="152400" cy="152400"/>
    <xdr:pic>
      <xdr:nvPicPr>
        <xdr:cNvPr id="1082" name="Image 1081">
          <a:extLst>
            <a:ext uri="{FF2B5EF4-FFF2-40B4-BE49-F238E27FC236}">
              <a16:creationId xmlns:a16="http://schemas.microsoft.com/office/drawing/2014/main" id="{13862A93-4B55-4721-BE27-1F748FB9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3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1074</xdr:col>
      <xdr:colOff>0</xdr:colOff>
      <xdr:row>89</xdr:row>
      <xdr:rowOff>0</xdr:rowOff>
    </xdr:from>
    <xdr:ext cx="152400" cy="152400"/>
    <xdr:pic>
      <xdr:nvPicPr>
        <xdr:cNvPr id="1083" name="Image 1082">
          <a:extLst>
            <a:ext uri="{FF2B5EF4-FFF2-40B4-BE49-F238E27FC236}">
              <a16:creationId xmlns:a16="http://schemas.microsoft.com/office/drawing/2014/main" id="{778FB3A3-23B1-4FDE-BC61-926DD8FFF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37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1075</xdr:col>
      <xdr:colOff>0</xdr:colOff>
      <xdr:row>89</xdr:row>
      <xdr:rowOff>0</xdr:rowOff>
    </xdr:from>
    <xdr:ext cx="152400" cy="152400"/>
    <xdr:pic>
      <xdr:nvPicPr>
        <xdr:cNvPr id="1084" name="Image 1083">
          <a:extLst>
            <a:ext uri="{FF2B5EF4-FFF2-40B4-BE49-F238E27FC236}">
              <a16:creationId xmlns:a16="http://schemas.microsoft.com/office/drawing/2014/main" id="{247C0FB8-137C-4F9E-A27D-E5307FACD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02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1076</xdr:col>
      <xdr:colOff>0</xdr:colOff>
      <xdr:row>89</xdr:row>
      <xdr:rowOff>0</xdr:rowOff>
    </xdr:from>
    <xdr:ext cx="152400" cy="152400"/>
    <xdr:pic>
      <xdr:nvPicPr>
        <xdr:cNvPr id="1085" name="Image 1084">
          <a:extLst>
            <a:ext uri="{FF2B5EF4-FFF2-40B4-BE49-F238E27FC236}">
              <a16:creationId xmlns:a16="http://schemas.microsoft.com/office/drawing/2014/main" id="{0BBF1365-412A-4F46-8562-ECADFD772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66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1077</xdr:col>
      <xdr:colOff>0</xdr:colOff>
      <xdr:row>89</xdr:row>
      <xdr:rowOff>0</xdr:rowOff>
    </xdr:from>
    <xdr:ext cx="152400" cy="152400"/>
    <xdr:pic>
      <xdr:nvPicPr>
        <xdr:cNvPr id="1086" name="Image 1085">
          <a:extLst>
            <a:ext uri="{FF2B5EF4-FFF2-40B4-BE49-F238E27FC236}">
              <a16:creationId xmlns:a16="http://schemas.microsoft.com/office/drawing/2014/main" id="{E2123A67-F0F4-444E-AFDF-C6456850D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30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1078</xdr:col>
      <xdr:colOff>0</xdr:colOff>
      <xdr:row>89</xdr:row>
      <xdr:rowOff>0</xdr:rowOff>
    </xdr:from>
    <xdr:ext cx="152400" cy="152400"/>
    <xdr:pic>
      <xdr:nvPicPr>
        <xdr:cNvPr id="1087" name="Image 1086">
          <a:extLst>
            <a:ext uri="{FF2B5EF4-FFF2-40B4-BE49-F238E27FC236}">
              <a16:creationId xmlns:a16="http://schemas.microsoft.com/office/drawing/2014/main" id="{D8E9DFD7-415D-4168-854B-16AA69E1C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94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1079</xdr:col>
      <xdr:colOff>0</xdr:colOff>
      <xdr:row>89</xdr:row>
      <xdr:rowOff>0</xdr:rowOff>
    </xdr:from>
    <xdr:ext cx="152400" cy="152400"/>
    <xdr:pic>
      <xdr:nvPicPr>
        <xdr:cNvPr id="1088" name="Image 1087">
          <a:extLst>
            <a:ext uri="{FF2B5EF4-FFF2-40B4-BE49-F238E27FC236}">
              <a16:creationId xmlns:a16="http://schemas.microsoft.com/office/drawing/2014/main" id="{BB95F9E9-4F19-418F-88B8-4FD9289E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9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1080</xdr:col>
      <xdr:colOff>0</xdr:colOff>
      <xdr:row>89</xdr:row>
      <xdr:rowOff>0</xdr:rowOff>
    </xdr:from>
    <xdr:ext cx="152400" cy="152400"/>
    <xdr:pic>
      <xdr:nvPicPr>
        <xdr:cNvPr id="1089" name="Image 1088">
          <a:extLst>
            <a:ext uri="{FF2B5EF4-FFF2-40B4-BE49-F238E27FC236}">
              <a16:creationId xmlns:a16="http://schemas.microsoft.com/office/drawing/2014/main" id="{61C866AC-9343-4DD4-A083-51D99AD90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3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1081</xdr:col>
      <xdr:colOff>0</xdr:colOff>
      <xdr:row>89</xdr:row>
      <xdr:rowOff>0</xdr:rowOff>
    </xdr:from>
    <xdr:ext cx="152400" cy="152400"/>
    <xdr:pic>
      <xdr:nvPicPr>
        <xdr:cNvPr id="1090" name="Image 1089">
          <a:extLst>
            <a:ext uri="{FF2B5EF4-FFF2-40B4-BE49-F238E27FC236}">
              <a16:creationId xmlns:a16="http://schemas.microsoft.com/office/drawing/2014/main" id="{4F524DC0-A808-4878-BB54-A29E3CB45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87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1082</xdr:col>
      <xdr:colOff>0</xdr:colOff>
      <xdr:row>89</xdr:row>
      <xdr:rowOff>0</xdr:rowOff>
    </xdr:from>
    <xdr:ext cx="152400" cy="152400"/>
    <xdr:pic>
      <xdr:nvPicPr>
        <xdr:cNvPr id="1091" name="Image 1090">
          <a:extLst>
            <a:ext uri="{FF2B5EF4-FFF2-40B4-BE49-F238E27FC236}">
              <a16:creationId xmlns:a16="http://schemas.microsoft.com/office/drawing/2014/main" id="{DFEB31C1-246F-40A0-94BF-F8ACE7AB6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51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1083</xdr:col>
      <xdr:colOff>0</xdr:colOff>
      <xdr:row>89</xdr:row>
      <xdr:rowOff>0</xdr:rowOff>
    </xdr:from>
    <xdr:ext cx="152400" cy="152400"/>
    <xdr:pic>
      <xdr:nvPicPr>
        <xdr:cNvPr id="1092" name="Image 1091">
          <a:extLst>
            <a:ext uri="{FF2B5EF4-FFF2-40B4-BE49-F238E27FC236}">
              <a16:creationId xmlns:a16="http://schemas.microsoft.com/office/drawing/2014/main" id="{8F4D7A5E-60D2-4E79-BE80-67DC9902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16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1084</xdr:col>
      <xdr:colOff>0</xdr:colOff>
      <xdr:row>89</xdr:row>
      <xdr:rowOff>0</xdr:rowOff>
    </xdr:from>
    <xdr:ext cx="152400" cy="152400"/>
    <xdr:pic>
      <xdr:nvPicPr>
        <xdr:cNvPr id="1093" name="Image 1092">
          <a:extLst>
            <a:ext uri="{FF2B5EF4-FFF2-40B4-BE49-F238E27FC236}">
              <a16:creationId xmlns:a16="http://schemas.microsoft.com/office/drawing/2014/main" id="{621FBD7E-1805-48DE-9B41-35C0DBA7A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0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1085</xdr:col>
      <xdr:colOff>0</xdr:colOff>
      <xdr:row>89</xdr:row>
      <xdr:rowOff>0</xdr:rowOff>
    </xdr:from>
    <xdr:ext cx="152400" cy="152400"/>
    <xdr:pic>
      <xdr:nvPicPr>
        <xdr:cNvPr id="1094" name="Image 1093">
          <a:extLst>
            <a:ext uri="{FF2B5EF4-FFF2-40B4-BE49-F238E27FC236}">
              <a16:creationId xmlns:a16="http://schemas.microsoft.com/office/drawing/2014/main" id="{1E083FC6-83BF-400C-8C91-C73780208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44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1086</xdr:col>
      <xdr:colOff>0</xdr:colOff>
      <xdr:row>89</xdr:row>
      <xdr:rowOff>0</xdr:rowOff>
    </xdr:from>
    <xdr:ext cx="152400" cy="152400"/>
    <xdr:pic>
      <xdr:nvPicPr>
        <xdr:cNvPr id="1095" name="Image 1094">
          <a:extLst>
            <a:ext uri="{FF2B5EF4-FFF2-40B4-BE49-F238E27FC236}">
              <a16:creationId xmlns:a16="http://schemas.microsoft.com/office/drawing/2014/main" id="{1FA96B8B-9D82-41FD-84DE-1BAEE822C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08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1087</xdr:col>
      <xdr:colOff>0</xdr:colOff>
      <xdr:row>89</xdr:row>
      <xdr:rowOff>0</xdr:rowOff>
    </xdr:from>
    <xdr:ext cx="152400" cy="152400"/>
    <xdr:pic>
      <xdr:nvPicPr>
        <xdr:cNvPr id="1096" name="Image 1095">
          <a:extLst>
            <a:ext uri="{FF2B5EF4-FFF2-40B4-BE49-F238E27FC236}">
              <a16:creationId xmlns:a16="http://schemas.microsoft.com/office/drawing/2014/main" id="{56CF3D83-536E-46AE-B1BB-540DF3F47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73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1088</xdr:col>
      <xdr:colOff>0</xdr:colOff>
      <xdr:row>89</xdr:row>
      <xdr:rowOff>0</xdr:rowOff>
    </xdr:from>
    <xdr:ext cx="152400" cy="152400"/>
    <xdr:pic>
      <xdr:nvPicPr>
        <xdr:cNvPr id="1097" name="Image 1096">
          <a:extLst>
            <a:ext uri="{FF2B5EF4-FFF2-40B4-BE49-F238E27FC236}">
              <a16:creationId xmlns:a16="http://schemas.microsoft.com/office/drawing/2014/main" id="{A2A8C70C-D906-479F-8567-08ABB64B9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37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1089</xdr:col>
      <xdr:colOff>0</xdr:colOff>
      <xdr:row>89</xdr:row>
      <xdr:rowOff>0</xdr:rowOff>
    </xdr:from>
    <xdr:ext cx="152400" cy="152400"/>
    <xdr:pic>
      <xdr:nvPicPr>
        <xdr:cNvPr id="1098" name="Image 1097">
          <a:extLst>
            <a:ext uri="{FF2B5EF4-FFF2-40B4-BE49-F238E27FC236}">
              <a16:creationId xmlns:a16="http://schemas.microsoft.com/office/drawing/2014/main" id="{CF8698A4-EE0C-435D-A562-1A3D4E6BF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01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1090</xdr:col>
      <xdr:colOff>0</xdr:colOff>
      <xdr:row>89</xdr:row>
      <xdr:rowOff>0</xdr:rowOff>
    </xdr:from>
    <xdr:ext cx="152400" cy="152400"/>
    <xdr:pic>
      <xdr:nvPicPr>
        <xdr:cNvPr id="1099" name="Image 1098">
          <a:extLst>
            <a:ext uri="{FF2B5EF4-FFF2-40B4-BE49-F238E27FC236}">
              <a16:creationId xmlns:a16="http://schemas.microsoft.com/office/drawing/2014/main" id="{872D8D01-2ABE-4AFC-880B-5B4FEDD78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65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1091</xdr:col>
      <xdr:colOff>0</xdr:colOff>
      <xdr:row>89</xdr:row>
      <xdr:rowOff>0</xdr:rowOff>
    </xdr:from>
    <xdr:ext cx="152400" cy="152400"/>
    <xdr:pic>
      <xdr:nvPicPr>
        <xdr:cNvPr id="1100" name="Image 1099">
          <a:extLst>
            <a:ext uri="{FF2B5EF4-FFF2-40B4-BE49-F238E27FC236}">
              <a16:creationId xmlns:a16="http://schemas.microsoft.com/office/drawing/2014/main" id="{482DC6C4-C91C-44B5-89DB-32714CBDD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0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1092</xdr:col>
      <xdr:colOff>0</xdr:colOff>
      <xdr:row>89</xdr:row>
      <xdr:rowOff>0</xdr:rowOff>
    </xdr:from>
    <xdr:ext cx="152400" cy="152400"/>
    <xdr:pic>
      <xdr:nvPicPr>
        <xdr:cNvPr id="1101" name="Image 1100">
          <a:extLst>
            <a:ext uri="{FF2B5EF4-FFF2-40B4-BE49-F238E27FC236}">
              <a16:creationId xmlns:a16="http://schemas.microsoft.com/office/drawing/2014/main" id="{47E21C8F-6F4B-4A06-A598-6BA2D671B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4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1093</xdr:col>
      <xdr:colOff>0</xdr:colOff>
      <xdr:row>89</xdr:row>
      <xdr:rowOff>0</xdr:rowOff>
    </xdr:from>
    <xdr:ext cx="152400" cy="152400"/>
    <xdr:pic>
      <xdr:nvPicPr>
        <xdr:cNvPr id="1102" name="Image 1101">
          <a:extLst>
            <a:ext uri="{FF2B5EF4-FFF2-40B4-BE49-F238E27FC236}">
              <a16:creationId xmlns:a16="http://schemas.microsoft.com/office/drawing/2014/main" id="{9D635C25-1487-4699-B279-0B6B0EA98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1094</xdr:col>
      <xdr:colOff>0</xdr:colOff>
      <xdr:row>89</xdr:row>
      <xdr:rowOff>0</xdr:rowOff>
    </xdr:from>
    <xdr:ext cx="152400" cy="152400"/>
    <xdr:pic>
      <xdr:nvPicPr>
        <xdr:cNvPr id="1103" name="Image 1102">
          <a:extLst>
            <a:ext uri="{FF2B5EF4-FFF2-40B4-BE49-F238E27FC236}">
              <a16:creationId xmlns:a16="http://schemas.microsoft.com/office/drawing/2014/main" id="{EBCB618E-FA64-4C52-8E68-A9295D6E8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2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1095</xdr:col>
      <xdr:colOff>0</xdr:colOff>
      <xdr:row>89</xdr:row>
      <xdr:rowOff>0</xdr:rowOff>
    </xdr:from>
    <xdr:ext cx="152400" cy="152400"/>
    <xdr:pic>
      <xdr:nvPicPr>
        <xdr:cNvPr id="1104" name="Image 1103">
          <a:extLst>
            <a:ext uri="{FF2B5EF4-FFF2-40B4-BE49-F238E27FC236}">
              <a16:creationId xmlns:a16="http://schemas.microsoft.com/office/drawing/2014/main" id="{2B5EB9E9-7DFA-40FF-9B3B-0874EB87B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87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1096</xdr:col>
      <xdr:colOff>0</xdr:colOff>
      <xdr:row>89</xdr:row>
      <xdr:rowOff>0</xdr:rowOff>
    </xdr:from>
    <xdr:ext cx="152400" cy="152400"/>
    <xdr:pic>
      <xdr:nvPicPr>
        <xdr:cNvPr id="1105" name="Image 1104">
          <a:extLst>
            <a:ext uri="{FF2B5EF4-FFF2-40B4-BE49-F238E27FC236}">
              <a16:creationId xmlns:a16="http://schemas.microsoft.com/office/drawing/2014/main" id="{048A98BE-44D1-4EE6-B0DF-A7A1CB7E4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51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1097</xdr:col>
      <xdr:colOff>0</xdr:colOff>
      <xdr:row>89</xdr:row>
      <xdr:rowOff>0</xdr:rowOff>
    </xdr:from>
    <xdr:ext cx="152400" cy="152400"/>
    <xdr:pic>
      <xdr:nvPicPr>
        <xdr:cNvPr id="1106" name="Image 1105">
          <a:extLst>
            <a:ext uri="{FF2B5EF4-FFF2-40B4-BE49-F238E27FC236}">
              <a16:creationId xmlns:a16="http://schemas.microsoft.com/office/drawing/2014/main" id="{6E94FA4C-FC4F-4144-88F4-2CD0B670E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1098</xdr:col>
      <xdr:colOff>0</xdr:colOff>
      <xdr:row>89</xdr:row>
      <xdr:rowOff>0</xdr:rowOff>
    </xdr:from>
    <xdr:ext cx="152400" cy="152400"/>
    <xdr:pic>
      <xdr:nvPicPr>
        <xdr:cNvPr id="1107" name="Image 1106">
          <a:extLst>
            <a:ext uri="{FF2B5EF4-FFF2-40B4-BE49-F238E27FC236}">
              <a16:creationId xmlns:a16="http://schemas.microsoft.com/office/drawing/2014/main" id="{39533098-A4EF-42AB-99C9-5386FBD41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79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1099</xdr:col>
      <xdr:colOff>0</xdr:colOff>
      <xdr:row>89</xdr:row>
      <xdr:rowOff>0</xdr:rowOff>
    </xdr:from>
    <xdr:ext cx="152400" cy="152400"/>
    <xdr:pic>
      <xdr:nvPicPr>
        <xdr:cNvPr id="1108" name="Image 1107">
          <a:extLst>
            <a:ext uri="{FF2B5EF4-FFF2-40B4-BE49-F238E27FC236}">
              <a16:creationId xmlns:a16="http://schemas.microsoft.com/office/drawing/2014/main" id="{11B7D1AC-FF59-46C2-8E21-14D22913C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1100</xdr:col>
      <xdr:colOff>0</xdr:colOff>
      <xdr:row>89</xdr:row>
      <xdr:rowOff>0</xdr:rowOff>
    </xdr:from>
    <xdr:ext cx="152400" cy="152400"/>
    <xdr:pic>
      <xdr:nvPicPr>
        <xdr:cNvPr id="1109" name="Image 1108">
          <a:extLst>
            <a:ext uri="{FF2B5EF4-FFF2-40B4-BE49-F238E27FC236}">
              <a16:creationId xmlns:a16="http://schemas.microsoft.com/office/drawing/2014/main" id="{7059E8B4-32A6-4CD7-A225-FFF99D32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8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1101</xdr:col>
      <xdr:colOff>0</xdr:colOff>
      <xdr:row>89</xdr:row>
      <xdr:rowOff>0</xdr:rowOff>
    </xdr:from>
    <xdr:ext cx="152400" cy="152400"/>
    <xdr:pic>
      <xdr:nvPicPr>
        <xdr:cNvPr id="1110" name="Image 1109">
          <a:extLst>
            <a:ext uri="{FF2B5EF4-FFF2-40B4-BE49-F238E27FC236}">
              <a16:creationId xmlns:a16="http://schemas.microsoft.com/office/drawing/2014/main" id="{88D8CF2B-FBD5-4F8C-B822-56151D4FF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72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1102</xdr:col>
      <xdr:colOff>0</xdr:colOff>
      <xdr:row>89</xdr:row>
      <xdr:rowOff>0</xdr:rowOff>
    </xdr:from>
    <xdr:ext cx="152400" cy="152400"/>
    <xdr:pic>
      <xdr:nvPicPr>
        <xdr:cNvPr id="1111" name="Image 1110">
          <a:extLst>
            <a:ext uri="{FF2B5EF4-FFF2-40B4-BE49-F238E27FC236}">
              <a16:creationId xmlns:a16="http://schemas.microsoft.com/office/drawing/2014/main" id="{E4C89561-CF33-4D97-867C-A0ABCCC9F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36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1103</xdr:col>
      <xdr:colOff>0</xdr:colOff>
      <xdr:row>89</xdr:row>
      <xdr:rowOff>0</xdr:rowOff>
    </xdr:from>
    <xdr:ext cx="152400" cy="152400"/>
    <xdr:pic>
      <xdr:nvPicPr>
        <xdr:cNvPr id="1112" name="Image 1111">
          <a:extLst>
            <a:ext uri="{FF2B5EF4-FFF2-40B4-BE49-F238E27FC236}">
              <a16:creationId xmlns:a16="http://schemas.microsoft.com/office/drawing/2014/main" id="{34AE183B-66FD-4DD0-8B68-9AAA57424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01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1104</xdr:col>
      <xdr:colOff>0</xdr:colOff>
      <xdr:row>89</xdr:row>
      <xdr:rowOff>0</xdr:rowOff>
    </xdr:from>
    <xdr:ext cx="152400" cy="152400"/>
    <xdr:pic>
      <xdr:nvPicPr>
        <xdr:cNvPr id="1113" name="Image 1112">
          <a:extLst>
            <a:ext uri="{FF2B5EF4-FFF2-40B4-BE49-F238E27FC236}">
              <a16:creationId xmlns:a16="http://schemas.microsoft.com/office/drawing/2014/main" id="{5F1ABC55-7DBC-46B9-A31C-593367F6B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5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1105</xdr:col>
      <xdr:colOff>0</xdr:colOff>
      <xdr:row>89</xdr:row>
      <xdr:rowOff>0</xdr:rowOff>
    </xdr:from>
    <xdr:ext cx="152400" cy="152400"/>
    <xdr:pic>
      <xdr:nvPicPr>
        <xdr:cNvPr id="1114" name="Image 1113">
          <a:extLst>
            <a:ext uri="{FF2B5EF4-FFF2-40B4-BE49-F238E27FC236}">
              <a16:creationId xmlns:a16="http://schemas.microsoft.com/office/drawing/2014/main" id="{B89BDE16-45F3-49D6-AB7E-95F2A5BDB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29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1106</xdr:col>
      <xdr:colOff>0</xdr:colOff>
      <xdr:row>89</xdr:row>
      <xdr:rowOff>0</xdr:rowOff>
    </xdr:from>
    <xdr:ext cx="152400" cy="152400"/>
    <xdr:pic>
      <xdr:nvPicPr>
        <xdr:cNvPr id="1115" name="Image 1114">
          <a:extLst>
            <a:ext uri="{FF2B5EF4-FFF2-40B4-BE49-F238E27FC236}">
              <a16:creationId xmlns:a16="http://schemas.microsoft.com/office/drawing/2014/main" id="{16B52D93-E2B0-4734-8863-F24E57DD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93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1107</xdr:col>
      <xdr:colOff>0</xdr:colOff>
      <xdr:row>89</xdr:row>
      <xdr:rowOff>0</xdr:rowOff>
    </xdr:from>
    <xdr:ext cx="152400" cy="152400"/>
    <xdr:pic>
      <xdr:nvPicPr>
        <xdr:cNvPr id="1116" name="Image 1115">
          <a:extLst>
            <a:ext uri="{FF2B5EF4-FFF2-40B4-BE49-F238E27FC236}">
              <a16:creationId xmlns:a16="http://schemas.microsoft.com/office/drawing/2014/main" id="{F609FDFC-8306-44DC-B84F-41F3CFE3C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58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1108</xdr:col>
      <xdr:colOff>0</xdr:colOff>
      <xdr:row>89</xdr:row>
      <xdr:rowOff>0</xdr:rowOff>
    </xdr:from>
    <xdr:ext cx="152400" cy="152400"/>
    <xdr:pic>
      <xdr:nvPicPr>
        <xdr:cNvPr id="1117" name="Image 1116">
          <a:extLst>
            <a:ext uri="{FF2B5EF4-FFF2-40B4-BE49-F238E27FC236}">
              <a16:creationId xmlns:a16="http://schemas.microsoft.com/office/drawing/2014/main" id="{EB47F992-BCEC-49E7-B671-E7258DF86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22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1109</xdr:col>
      <xdr:colOff>0</xdr:colOff>
      <xdr:row>89</xdr:row>
      <xdr:rowOff>0</xdr:rowOff>
    </xdr:from>
    <xdr:ext cx="152400" cy="152400"/>
    <xdr:pic>
      <xdr:nvPicPr>
        <xdr:cNvPr id="1118" name="Image 1117">
          <a:extLst>
            <a:ext uri="{FF2B5EF4-FFF2-40B4-BE49-F238E27FC236}">
              <a16:creationId xmlns:a16="http://schemas.microsoft.com/office/drawing/2014/main" id="{FFC05B2B-5EE4-4DCB-97A8-75CA0B8E0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86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1110</xdr:col>
      <xdr:colOff>0</xdr:colOff>
      <xdr:row>89</xdr:row>
      <xdr:rowOff>0</xdr:rowOff>
    </xdr:from>
    <xdr:ext cx="152400" cy="152400"/>
    <xdr:pic>
      <xdr:nvPicPr>
        <xdr:cNvPr id="1119" name="Image 1118">
          <a:extLst>
            <a:ext uri="{FF2B5EF4-FFF2-40B4-BE49-F238E27FC236}">
              <a16:creationId xmlns:a16="http://schemas.microsoft.com/office/drawing/2014/main" id="{D0C9A70B-1B63-4D36-B813-AA0AF01F4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50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1111</xdr:col>
      <xdr:colOff>0</xdr:colOff>
      <xdr:row>89</xdr:row>
      <xdr:rowOff>0</xdr:rowOff>
    </xdr:from>
    <xdr:ext cx="152400" cy="152400"/>
    <xdr:pic>
      <xdr:nvPicPr>
        <xdr:cNvPr id="1120" name="Image 1119">
          <a:extLst>
            <a:ext uri="{FF2B5EF4-FFF2-40B4-BE49-F238E27FC236}">
              <a16:creationId xmlns:a16="http://schemas.microsoft.com/office/drawing/2014/main" id="{17511B06-11FF-4D30-A248-4EA0A65F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15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1112</xdr:col>
      <xdr:colOff>0</xdr:colOff>
      <xdr:row>89</xdr:row>
      <xdr:rowOff>0</xdr:rowOff>
    </xdr:from>
    <xdr:ext cx="152400" cy="152400"/>
    <xdr:pic>
      <xdr:nvPicPr>
        <xdr:cNvPr id="1121" name="Image 1120">
          <a:extLst>
            <a:ext uri="{FF2B5EF4-FFF2-40B4-BE49-F238E27FC236}">
              <a16:creationId xmlns:a16="http://schemas.microsoft.com/office/drawing/2014/main" id="{5ABEC90B-6F40-4CEC-9896-B07B5E267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79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1113</xdr:col>
      <xdr:colOff>0</xdr:colOff>
      <xdr:row>89</xdr:row>
      <xdr:rowOff>0</xdr:rowOff>
    </xdr:from>
    <xdr:ext cx="152400" cy="152400"/>
    <xdr:pic>
      <xdr:nvPicPr>
        <xdr:cNvPr id="1122" name="Image 1121">
          <a:extLst>
            <a:ext uri="{FF2B5EF4-FFF2-40B4-BE49-F238E27FC236}">
              <a16:creationId xmlns:a16="http://schemas.microsoft.com/office/drawing/2014/main" id="{69ECFBAA-3478-4E43-B010-6022BE698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3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1114</xdr:col>
      <xdr:colOff>0</xdr:colOff>
      <xdr:row>89</xdr:row>
      <xdr:rowOff>0</xdr:rowOff>
    </xdr:from>
    <xdr:ext cx="152400" cy="152400"/>
    <xdr:pic>
      <xdr:nvPicPr>
        <xdr:cNvPr id="1123" name="Image 1122">
          <a:extLst>
            <a:ext uri="{FF2B5EF4-FFF2-40B4-BE49-F238E27FC236}">
              <a16:creationId xmlns:a16="http://schemas.microsoft.com/office/drawing/2014/main" id="{82BBE253-3D7F-4AC8-81C1-6E18B9930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07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1115</xdr:col>
      <xdr:colOff>0</xdr:colOff>
      <xdr:row>89</xdr:row>
      <xdr:rowOff>0</xdr:rowOff>
    </xdr:from>
    <xdr:ext cx="152400" cy="152400"/>
    <xdr:pic>
      <xdr:nvPicPr>
        <xdr:cNvPr id="1124" name="Image 1123">
          <a:extLst>
            <a:ext uri="{FF2B5EF4-FFF2-40B4-BE49-F238E27FC236}">
              <a16:creationId xmlns:a16="http://schemas.microsoft.com/office/drawing/2014/main" id="{2CA4CD99-9863-4612-9396-363279CC1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72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1116</xdr:col>
      <xdr:colOff>0</xdr:colOff>
      <xdr:row>89</xdr:row>
      <xdr:rowOff>0</xdr:rowOff>
    </xdr:from>
    <xdr:ext cx="152400" cy="152400"/>
    <xdr:pic>
      <xdr:nvPicPr>
        <xdr:cNvPr id="1125" name="Image 1124">
          <a:extLst>
            <a:ext uri="{FF2B5EF4-FFF2-40B4-BE49-F238E27FC236}">
              <a16:creationId xmlns:a16="http://schemas.microsoft.com/office/drawing/2014/main" id="{67A7213F-625C-4A28-85CE-EF32AC11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36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1117</xdr:col>
      <xdr:colOff>0</xdr:colOff>
      <xdr:row>89</xdr:row>
      <xdr:rowOff>0</xdr:rowOff>
    </xdr:from>
    <xdr:ext cx="152400" cy="152400"/>
    <xdr:pic>
      <xdr:nvPicPr>
        <xdr:cNvPr id="1126" name="Image 1125">
          <a:extLst>
            <a:ext uri="{FF2B5EF4-FFF2-40B4-BE49-F238E27FC236}">
              <a16:creationId xmlns:a16="http://schemas.microsoft.com/office/drawing/2014/main" id="{2986D60D-1843-4CC8-9B70-8A289502C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00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1118</xdr:col>
      <xdr:colOff>0</xdr:colOff>
      <xdr:row>89</xdr:row>
      <xdr:rowOff>0</xdr:rowOff>
    </xdr:from>
    <xdr:ext cx="152400" cy="152400"/>
    <xdr:pic>
      <xdr:nvPicPr>
        <xdr:cNvPr id="1127" name="Image 1126">
          <a:extLst>
            <a:ext uri="{FF2B5EF4-FFF2-40B4-BE49-F238E27FC236}">
              <a16:creationId xmlns:a16="http://schemas.microsoft.com/office/drawing/2014/main" id="{40E3BE1A-5831-4CC8-B93C-BE21C2FAD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4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1119</xdr:col>
      <xdr:colOff>0</xdr:colOff>
      <xdr:row>89</xdr:row>
      <xdr:rowOff>0</xdr:rowOff>
    </xdr:from>
    <xdr:ext cx="152400" cy="152400"/>
    <xdr:pic>
      <xdr:nvPicPr>
        <xdr:cNvPr id="1128" name="Image 1127">
          <a:extLst>
            <a:ext uri="{FF2B5EF4-FFF2-40B4-BE49-F238E27FC236}">
              <a16:creationId xmlns:a16="http://schemas.microsoft.com/office/drawing/2014/main" id="{EC96AE9B-35D0-43D2-8C90-53EAC78CC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29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1120</xdr:col>
      <xdr:colOff>0</xdr:colOff>
      <xdr:row>89</xdr:row>
      <xdr:rowOff>0</xdr:rowOff>
    </xdr:from>
    <xdr:ext cx="152400" cy="152400"/>
    <xdr:pic>
      <xdr:nvPicPr>
        <xdr:cNvPr id="1129" name="Image 1128">
          <a:extLst>
            <a:ext uri="{FF2B5EF4-FFF2-40B4-BE49-F238E27FC236}">
              <a16:creationId xmlns:a16="http://schemas.microsoft.com/office/drawing/2014/main" id="{C7C30312-46B6-4487-BAD3-907910DDE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93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1121</xdr:col>
      <xdr:colOff>0</xdr:colOff>
      <xdr:row>89</xdr:row>
      <xdr:rowOff>0</xdr:rowOff>
    </xdr:from>
    <xdr:ext cx="152400" cy="152400"/>
    <xdr:pic>
      <xdr:nvPicPr>
        <xdr:cNvPr id="1130" name="Image 1129">
          <a:extLst>
            <a:ext uri="{FF2B5EF4-FFF2-40B4-BE49-F238E27FC236}">
              <a16:creationId xmlns:a16="http://schemas.microsoft.com/office/drawing/2014/main" id="{1C83EAAE-836A-4DDE-BD00-71948A8B2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57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1122</xdr:col>
      <xdr:colOff>0</xdr:colOff>
      <xdr:row>89</xdr:row>
      <xdr:rowOff>0</xdr:rowOff>
    </xdr:from>
    <xdr:ext cx="152400" cy="152400"/>
    <xdr:pic>
      <xdr:nvPicPr>
        <xdr:cNvPr id="1131" name="Image 1130">
          <a:extLst>
            <a:ext uri="{FF2B5EF4-FFF2-40B4-BE49-F238E27FC236}">
              <a16:creationId xmlns:a16="http://schemas.microsoft.com/office/drawing/2014/main" id="{B8D3315A-F277-48F2-B6D6-867E5442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21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1123</xdr:col>
      <xdr:colOff>0</xdr:colOff>
      <xdr:row>89</xdr:row>
      <xdr:rowOff>0</xdr:rowOff>
    </xdr:from>
    <xdr:ext cx="152400" cy="152400"/>
    <xdr:pic>
      <xdr:nvPicPr>
        <xdr:cNvPr id="1132" name="Image 1131">
          <a:extLst>
            <a:ext uri="{FF2B5EF4-FFF2-40B4-BE49-F238E27FC236}">
              <a16:creationId xmlns:a16="http://schemas.microsoft.com/office/drawing/2014/main" id="{37A7834E-CAED-4562-B9CB-A7F04F7D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86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1124</xdr:col>
      <xdr:colOff>0</xdr:colOff>
      <xdr:row>89</xdr:row>
      <xdr:rowOff>0</xdr:rowOff>
    </xdr:from>
    <xdr:ext cx="152400" cy="152400"/>
    <xdr:pic>
      <xdr:nvPicPr>
        <xdr:cNvPr id="1133" name="Image 1132">
          <a:extLst>
            <a:ext uri="{FF2B5EF4-FFF2-40B4-BE49-F238E27FC236}">
              <a16:creationId xmlns:a16="http://schemas.microsoft.com/office/drawing/2014/main" id="{EE4164FC-866D-486B-92EA-18300CF54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50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1125</xdr:col>
      <xdr:colOff>0</xdr:colOff>
      <xdr:row>89</xdr:row>
      <xdr:rowOff>0</xdr:rowOff>
    </xdr:from>
    <xdr:ext cx="152400" cy="152400"/>
    <xdr:pic>
      <xdr:nvPicPr>
        <xdr:cNvPr id="1134" name="Image 1133">
          <a:extLst>
            <a:ext uri="{FF2B5EF4-FFF2-40B4-BE49-F238E27FC236}">
              <a16:creationId xmlns:a16="http://schemas.microsoft.com/office/drawing/2014/main" id="{0458D6CD-0385-4374-8EFE-E2DEF4698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14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1126</xdr:col>
      <xdr:colOff>0</xdr:colOff>
      <xdr:row>89</xdr:row>
      <xdr:rowOff>0</xdr:rowOff>
    </xdr:from>
    <xdr:ext cx="152400" cy="152400"/>
    <xdr:pic>
      <xdr:nvPicPr>
        <xdr:cNvPr id="1135" name="Image 1134">
          <a:extLst>
            <a:ext uri="{FF2B5EF4-FFF2-40B4-BE49-F238E27FC236}">
              <a16:creationId xmlns:a16="http://schemas.microsoft.com/office/drawing/2014/main" id="{2719A122-9EE2-4D5F-A36F-F6E20D6F4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78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1127</xdr:col>
      <xdr:colOff>0</xdr:colOff>
      <xdr:row>89</xdr:row>
      <xdr:rowOff>0</xdr:rowOff>
    </xdr:from>
    <xdr:ext cx="152400" cy="152400"/>
    <xdr:pic>
      <xdr:nvPicPr>
        <xdr:cNvPr id="1136" name="Image 1135">
          <a:extLst>
            <a:ext uri="{FF2B5EF4-FFF2-40B4-BE49-F238E27FC236}">
              <a16:creationId xmlns:a16="http://schemas.microsoft.com/office/drawing/2014/main" id="{48E404ED-4051-495E-8AB8-70F241717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43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1128</xdr:col>
      <xdr:colOff>0</xdr:colOff>
      <xdr:row>89</xdr:row>
      <xdr:rowOff>0</xdr:rowOff>
    </xdr:from>
    <xdr:ext cx="152400" cy="152400"/>
    <xdr:pic>
      <xdr:nvPicPr>
        <xdr:cNvPr id="1137" name="Image 1136">
          <a:extLst>
            <a:ext uri="{FF2B5EF4-FFF2-40B4-BE49-F238E27FC236}">
              <a16:creationId xmlns:a16="http://schemas.microsoft.com/office/drawing/2014/main" id="{360E1852-409C-4178-A4F0-3871CE903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07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1129</xdr:col>
      <xdr:colOff>0</xdr:colOff>
      <xdr:row>89</xdr:row>
      <xdr:rowOff>0</xdr:rowOff>
    </xdr:from>
    <xdr:ext cx="152400" cy="152400"/>
    <xdr:pic>
      <xdr:nvPicPr>
        <xdr:cNvPr id="1138" name="Image 1137">
          <a:extLst>
            <a:ext uri="{FF2B5EF4-FFF2-40B4-BE49-F238E27FC236}">
              <a16:creationId xmlns:a16="http://schemas.microsoft.com/office/drawing/2014/main" id="{53C86AD3-1043-43D3-A4E6-2FBC7785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71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1130</xdr:col>
      <xdr:colOff>0</xdr:colOff>
      <xdr:row>89</xdr:row>
      <xdr:rowOff>0</xdr:rowOff>
    </xdr:from>
    <xdr:ext cx="152400" cy="152400"/>
    <xdr:pic>
      <xdr:nvPicPr>
        <xdr:cNvPr id="1139" name="Image 1138">
          <a:extLst>
            <a:ext uri="{FF2B5EF4-FFF2-40B4-BE49-F238E27FC236}">
              <a16:creationId xmlns:a16="http://schemas.microsoft.com/office/drawing/2014/main" id="{C46692A4-D224-4647-B1AA-082A61092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35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1131</xdr:col>
      <xdr:colOff>0</xdr:colOff>
      <xdr:row>89</xdr:row>
      <xdr:rowOff>0</xdr:rowOff>
    </xdr:from>
    <xdr:ext cx="152400" cy="152400"/>
    <xdr:pic>
      <xdr:nvPicPr>
        <xdr:cNvPr id="1140" name="Image 1139">
          <a:extLst>
            <a:ext uri="{FF2B5EF4-FFF2-40B4-BE49-F238E27FC236}">
              <a16:creationId xmlns:a16="http://schemas.microsoft.com/office/drawing/2014/main" id="{4B259A68-7FD0-4925-8036-F990A001E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0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1132</xdr:col>
      <xdr:colOff>0</xdr:colOff>
      <xdr:row>89</xdr:row>
      <xdr:rowOff>0</xdr:rowOff>
    </xdr:from>
    <xdr:ext cx="152400" cy="152400"/>
    <xdr:pic>
      <xdr:nvPicPr>
        <xdr:cNvPr id="1141" name="Image 1140">
          <a:extLst>
            <a:ext uri="{FF2B5EF4-FFF2-40B4-BE49-F238E27FC236}">
              <a16:creationId xmlns:a16="http://schemas.microsoft.com/office/drawing/2014/main" id="{49FD20A0-0491-4059-9739-ED12C3A63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64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1133</xdr:col>
      <xdr:colOff>0</xdr:colOff>
      <xdr:row>89</xdr:row>
      <xdr:rowOff>0</xdr:rowOff>
    </xdr:from>
    <xdr:ext cx="152400" cy="152400"/>
    <xdr:pic>
      <xdr:nvPicPr>
        <xdr:cNvPr id="1142" name="Image 1141">
          <a:extLst>
            <a:ext uri="{FF2B5EF4-FFF2-40B4-BE49-F238E27FC236}">
              <a16:creationId xmlns:a16="http://schemas.microsoft.com/office/drawing/2014/main" id="{FF4FBF00-1935-4C39-A4BD-B17515633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28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1134</xdr:col>
      <xdr:colOff>0</xdr:colOff>
      <xdr:row>89</xdr:row>
      <xdr:rowOff>0</xdr:rowOff>
    </xdr:from>
    <xdr:ext cx="152400" cy="152400"/>
    <xdr:pic>
      <xdr:nvPicPr>
        <xdr:cNvPr id="1143" name="Image 1142">
          <a:extLst>
            <a:ext uri="{FF2B5EF4-FFF2-40B4-BE49-F238E27FC236}">
              <a16:creationId xmlns:a16="http://schemas.microsoft.com/office/drawing/2014/main" id="{A1EB56A2-1537-4346-AE7C-BF2D3DD43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2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1135</xdr:col>
      <xdr:colOff>0</xdr:colOff>
      <xdr:row>89</xdr:row>
      <xdr:rowOff>0</xdr:rowOff>
    </xdr:from>
    <xdr:ext cx="152400" cy="152400"/>
    <xdr:pic>
      <xdr:nvPicPr>
        <xdr:cNvPr id="1144" name="Image 1143">
          <a:extLst>
            <a:ext uri="{FF2B5EF4-FFF2-40B4-BE49-F238E27FC236}">
              <a16:creationId xmlns:a16="http://schemas.microsoft.com/office/drawing/2014/main" id="{2342788E-8536-4D9B-923F-B48BE8B3A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57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1136</xdr:col>
      <xdr:colOff>0</xdr:colOff>
      <xdr:row>89</xdr:row>
      <xdr:rowOff>0</xdr:rowOff>
    </xdr:from>
    <xdr:ext cx="152400" cy="152400"/>
    <xdr:pic>
      <xdr:nvPicPr>
        <xdr:cNvPr id="1145" name="Image 1144">
          <a:extLst>
            <a:ext uri="{FF2B5EF4-FFF2-40B4-BE49-F238E27FC236}">
              <a16:creationId xmlns:a16="http://schemas.microsoft.com/office/drawing/2014/main" id="{9F739FF1-9139-4906-B9AB-729FC633A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21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1137</xdr:col>
      <xdr:colOff>0</xdr:colOff>
      <xdr:row>89</xdr:row>
      <xdr:rowOff>0</xdr:rowOff>
    </xdr:from>
    <xdr:ext cx="152400" cy="152400"/>
    <xdr:pic>
      <xdr:nvPicPr>
        <xdr:cNvPr id="1146" name="Image 1145">
          <a:extLst>
            <a:ext uri="{FF2B5EF4-FFF2-40B4-BE49-F238E27FC236}">
              <a16:creationId xmlns:a16="http://schemas.microsoft.com/office/drawing/2014/main" id="{B8A5CB4B-3EA1-4C15-95E0-751925F6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5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1138</xdr:col>
      <xdr:colOff>0</xdr:colOff>
      <xdr:row>89</xdr:row>
      <xdr:rowOff>0</xdr:rowOff>
    </xdr:from>
    <xdr:ext cx="152400" cy="152400"/>
    <xdr:pic>
      <xdr:nvPicPr>
        <xdr:cNvPr id="1147" name="Image 1146">
          <a:extLst>
            <a:ext uri="{FF2B5EF4-FFF2-40B4-BE49-F238E27FC236}">
              <a16:creationId xmlns:a16="http://schemas.microsoft.com/office/drawing/2014/main" id="{B6A69089-F7DA-4E4D-9505-599566E30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49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1139</xdr:col>
      <xdr:colOff>0</xdr:colOff>
      <xdr:row>89</xdr:row>
      <xdr:rowOff>0</xdr:rowOff>
    </xdr:from>
    <xdr:ext cx="152400" cy="152400"/>
    <xdr:pic>
      <xdr:nvPicPr>
        <xdr:cNvPr id="1148" name="Image 1147">
          <a:extLst>
            <a:ext uri="{FF2B5EF4-FFF2-40B4-BE49-F238E27FC236}">
              <a16:creationId xmlns:a16="http://schemas.microsoft.com/office/drawing/2014/main" id="{AE44EFD5-E5D9-4946-B7BC-AC66657B1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4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1140</xdr:col>
      <xdr:colOff>0</xdr:colOff>
      <xdr:row>89</xdr:row>
      <xdr:rowOff>0</xdr:rowOff>
    </xdr:from>
    <xdr:ext cx="152400" cy="152400"/>
    <xdr:pic>
      <xdr:nvPicPr>
        <xdr:cNvPr id="1149" name="Image 1148">
          <a:extLst>
            <a:ext uri="{FF2B5EF4-FFF2-40B4-BE49-F238E27FC236}">
              <a16:creationId xmlns:a16="http://schemas.microsoft.com/office/drawing/2014/main" id="{E2BEB16F-DAE9-4C68-9C3D-6DD72B5D1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8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1141</xdr:col>
      <xdr:colOff>0</xdr:colOff>
      <xdr:row>89</xdr:row>
      <xdr:rowOff>0</xdr:rowOff>
    </xdr:from>
    <xdr:ext cx="152400" cy="152400"/>
    <xdr:pic>
      <xdr:nvPicPr>
        <xdr:cNvPr id="1150" name="Image 1149">
          <a:extLst>
            <a:ext uri="{FF2B5EF4-FFF2-40B4-BE49-F238E27FC236}">
              <a16:creationId xmlns:a16="http://schemas.microsoft.com/office/drawing/2014/main" id="{4156F1A9-5386-4C4E-B420-D44FA86BD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2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1142</xdr:col>
      <xdr:colOff>0</xdr:colOff>
      <xdr:row>89</xdr:row>
      <xdr:rowOff>0</xdr:rowOff>
    </xdr:from>
    <xdr:ext cx="152400" cy="152400"/>
    <xdr:pic>
      <xdr:nvPicPr>
        <xdr:cNvPr id="1151" name="Image 1150">
          <a:extLst>
            <a:ext uri="{FF2B5EF4-FFF2-40B4-BE49-F238E27FC236}">
              <a16:creationId xmlns:a16="http://schemas.microsoft.com/office/drawing/2014/main" id="{46569F6C-2E62-41E1-8B3A-D5BAD5A1B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06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1143</xdr:col>
      <xdr:colOff>0</xdr:colOff>
      <xdr:row>89</xdr:row>
      <xdr:rowOff>0</xdr:rowOff>
    </xdr:from>
    <xdr:ext cx="152400" cy="152400"/>
    <xdr:pic>
      <xdr:nvPicPr>
        <xdr:cNvPr id="1152" name="Image 1151">
          <a:extLst>
            <a:ext uri="{FF2B5EF4-FFF2-40B4-BE49-F238E27FC236}">
              <a16:creationId xmlns:a16="http://schemas.microsoft.com/office/drawing/2014/main" id="{32D714B3-27E0-4BC4-8026-9D04BF4E5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70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1144</xdr:col>
      <xdr:colOff>0</xdr:colOff>
      <xdr:row>89</xdr:row>
      <xdr:rowOff>0</xdr:rowOff>
    </xdr:from>
    <xdr:ext cx="152400" cy="152400"/>
    <xdr:pic>
      <xdr:nvPicPr>
        <xdr:cNvPr id="1153" name="Image 1152">
          <a:extLst>
            <a:ext uri="{FF2B5EF4-FFF2-40B4-BE49-F238E27FC236}">
              <a16:creationId xmlns:a16="http://schemas.microsoft.com/office/drawing/2014/main" id="{0AD99EDE-CF4D-46F0-A969-679C7A746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35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1145</xdr:col>
      <xdr:colOff>0</xdr:colOff>
      <xdr:row>89</xdr:row>
      <xdr:rowOff>0</xdr:rowOff>
    </xdr:from>
    <xdr:ext cx="152400" cy="152400"/>
    <xdr:pic>
      <xdr:nvPicPr>
        <xdr:cNvPr id="1154" name="Image 1153">
          <a:extLst>
            <a:ext uri="{FF2B5EF4-FFF2-40B4-BE49-F238E27FC236}">
              <a16:creationId xmlns:a16="http://schemas.microsoft.com/office/drawing/2014/main" id="{CBC110E0-BC66-44F0-8E3D-A00B310DB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9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1146</xdr:col>
      <xdr:colOff>0</xdr:colOff>
      <xdr:row>89</xdr:row>
      <xdr:rowOff>0</xdr:rowOff>
    </xdr:from>
    <xdr:ext cx="152400" cy="152400"/>
    <xdr:pic>
      <xdr:nvPicPr>
        <xdr:cNvPr id="1155" name="Image 1154">
          <a:extLst>
            <a:ext uri="{FF2B5EF4-FFF2-40B4-BE49-F238E27FC236}">
              <a16:creationId xmlns:a16="http://schemas.microsoft.com/office/drawing/2014/main" id="{520DCE71-60A9-4025-B61C-6962010D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63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1147</xdr:col>
      <xdr:colOff>0</xdr:colOff>
      <xdr:row>89</xdr:row>
      <xdr:rowOff>0</xdr:rowOff>
    </xdr:from>
    <xdr:ext cx="152400" cy="152400"/>
    <xdr:pic>
      <xdr:nvPicPr>
        <xdr:cNvPr id="1156" name="Image 1155">
          <a:extLst>
            <a:ext uri="{FF2B5EF4-FFF2-40B4-BE49-F238E27FC236}">
              <a16:creationId xmlns:a16="http://schemas.microsoft.com/office/drawing/2014/main" id="{0908214F-88A1-4288-9AC9-B759B33F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27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1148</xdr:col>
      <xdr:colOff>0</xdr:colOff>
      <xdr:row>89</xdr:row>
      <xdr:rowOff>0</xdr:rowOff>
    </xdr:from>
    <xdr:ext cx="152400" cy="152400"/>
    <xdr:pic>
      <xdr:nvPicPr>
        <xdr:cNvPr id="1157" name="Image 1156">
          <a:extLst>
            <a:ext uri="{FF2B5EF4-FFF2-40B4-BE49-F238E27FC236}">
              <a16:creationId xmlns:a16="http://schemas.microsoft.com/office/drawing/2014/main" id="{262E8FEE-4D99-4163-A19B-499A5B892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92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1149</xdr:col>
      <xdr:colOff>0</xdr:colOff>
      <xdr:row>89</xdr:row>
      <xdr:rowOff>0</xdr:rowOff>
    </xdr:from>
    <xdr:ext cx="152400" cy="152400"/>
    <xdr:pic>
      <xdr:nvPicPr>
        <xdr:cNvPr id="1158" name="Image 1157">
          <a:extLst>
            <a:ext uri="{FF2B5EF4-FFF2-40B4-BE49-F238E27FC236}">
              <a16:creationId xmlns:a16="http://schemas.microsoft.com/office/drawing/2014/main" id="{6F99EF60-FD56-4FE1-B70C-F19FE452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56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1150</xdr:col>
      <xdr:colOff>0</xdr:colOff>
      <xdr:row>89</xdr:row>
      <xdr:rowOff>0</xdr:rowOff>
    </xdr:from>
    <xdr:ext cx="152400" cy="152400"/>
    <xdr:pic>
      <xdr:nvPicPr>
        <xdr:cNvPr id="1159" name="Image 1158">
          <a:extLst>
            <a:ext uri="{FF2B5EF4-FFF2-40B4-BE49-F238E27FC236}">
              <a16:creationId xmlns:a16="http://schemas.microsoft.com/office/drawing/2014/main" id="{A6C9F32B-DB82-4F45-8AE4-90AA3AF0D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20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1151</xdr:col>
      <xdr:colOff>0</xdr:colOff>
      <xdr:row>89</xdr:row>
      <xdr:rowOff>0</xdr:rowOff>
    </xdr:from>
    <xdr:ext cx="152400" cy="152400"/>
    <xdr:pic>
      <xdr:nvPicPr>
        <xdr:cNvPr id="1160" name="Image 1159">
          <a:extLst>
            <a:ext uri="{FF2B5EF4-FFF2-40B4-BE49-F238E27FC236}">
              <a16:creationId xmlns:a16="http://schemas.microsoft.com/office/drawing/2014/main" id="{E2F5F3E8-FCAC-40BC-B6F2-54666B6EE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84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1152</xdr:col>
      <xdr:colOff>0</xdr:colOff>
      <xdr:row>89</xdr:row>
      <xdr:rowOff>0</xdr:rowOff>
    </xdr:from>
    <xdr:ext cx="152400" cy="152400"/>
    <xdr:pic>
      <xdr:nvPicPr>
        <xdr:cNvPr id="1161" name="Image 1160">
          <a:extLst>
            <a:ext uri="{FF2B5EF4-FFF2-40B4-BE49-F238E27FC236}">
              <a16:creationId xmlns:a16="http://schemas.microsoft.com/office/drawing/2014/main" id="{84105303-718E-49AC-8B7E-627E067A4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49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1153</xdr:col>
      <xdr:colOff>0</xdr:colOff>
      <xdr:row>89</xdr:row>
      <xdr:rowOff>0</xdr:rowOff>
    </xdr:from>
    <xdr:ext cx="152400" cy="152400"/>
    <xdr:pic>
      <xdr:nvPicPr>
        <xdr:cNvPr id="1162" name="Image 1161">
          <a:extLst>
            <a:ext uri="{FF2B5EF4-FFF2-40B4-BE49-F238E27FC236}">
              <a16:creationId xmlns:a16="http://schemas.microsoft.com/office/drawing/2014/main" id="{3E6CE189-7597-4F59-A164-6107CE36A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13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1154</xdr:col>
      <xdr:colOff>0</xdr:colOff>
      <xdr:row>89</xdr:row>
      <xdr:rowOff>0</xdr:rowOff>
    </xdr:from>
    <xdr:ext cx="152400" cy="152400"/>
    <xdr:pic>
      <xdr:nvPicPr>
        <xdr:cNvPr id="1163" name="Image 1162">
          <a:extLst>
            <a:ext uri="{FF2B5EF4-FFF2-40B4-BE49-F238E27FC236}">
              <a16:creationId xmlns:a16="http://schemas.microsoft.com/office/drawing/2014/main" id="{A5208ADD-02D9-4BCD-92EE-BB2FE2D24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77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1155</xdr:col>
      <xdr:colOff>0</xdr:colOff>
      <xdr:row>89</xdr:row>
      <xdr:rowOff>0</xdr:rowOff>
    </xdr:from>
    <xdr:ext cx="152400" cy="152400"/>
    <xdr:pic>
      <xdr:nvPicPr>
        <xdr:cNvPr id="1164" name="Image 1163">
          <a:extLst>
            <a:ext uri="{FF2B5EF4-FFF2-40B4-BE49-F238E27FC236}">
              <a16:creationId xmlns:a16="http://schemas.microsoft.com/office/drawing/2014/main" id="{F092D59C-108F-4985-8F1A-7C0623C2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41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1156</xdr:col>
      <xdr:colOff>0</xdr:colOff>
      <xdr:row>89</xdr:row>
      <xdr:rowOff>0</xdr:rowOff>
    </xdr:from>
    <xdr:ext cx="152400" cy="152400"/>
    <xdr:pic>
      <xdr:nvPicPr>
        <xdr:cNvPr id="1165" name="Image 1164">
          <a:extLst>
            <a:ext uri="{FF2B5EF4-FFF2-40B4-BE49-F238E27FC236}">
              <a16:creationId xmlns:a16="http://schemas.microsoft.com/office/drawing/2014/main" id="{A2CD24E5-948D-4D7C-9E58-D3F88D3C0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06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1157</xdr:col>
      <xdr:colOff>0</xdr:colOff>
      <xdr:row>89</xdr:row>
      <xdr:rowOff>0</xdr:rowOff>
    </xdr:from>
    <xdr:ext cx="152400" cy="152400"/>
    <xdr:pic>
      <xdr:nvPicPr>
        <xdr:cNvPr id="1166" name="Image 1165">
          <a:extLst>
            <a:ext uri="{FF2B5EF4-FFF2-40B4-BE49-F238E27FC236}">
              <a16:creationId xmlns:a16="http://schemas.microsoft.com/office/drawing/2014/main" id="{C4D6729E-FB74-43CB-8A8B-44ECD1A6E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0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1158</xdr:col>
      <xdr:colOff>0</xdr:colOff>
      <xdr:row>89</xdr:row>
      <xdr:rowOff>0</xdr:rowOff>
    </xdr:from>
    <xdr:ext cx="152400" cy="152400"/>
    <xdr:pic>
      <xdr:nvPicPr>
        <xdr:cNvPr id="1167" name="Image 1166">
          <a:extLst>
            <a:ext uri="{FF2B5EF4-FFF2-40B4-BE49-F238E27FC236}">
              <a16:creationId xmlns:a16="http://schemas.microsoft.com/office/drawing/2014/main" id="{A2AF95CB-D0FD-42F0-B325-9053DE177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4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1159</xdr:col>
      <xdr:colOff>0</xdr:colOff>
      <xdr:row>89</xdr:row>
      <xdr:rowOff>0</xdr:rowOff>
    </xdr:from>
    <xdr:ext cx="152400" cy="152400"/>
    <xdr:pic>
      <xdr:nvPicPr>
        <xdr:cNvPr id="1168" name="Image 1167">
          <a:extLst>
            <a:ext uri="{FF2B5EF4-FFF2-40B4-BE49-F238E27FC236}">
              <a16:creationId xmlns:a16="http://schemas.microsoft.com/office/drawing/2014/main" id="{CEA85DCB-38CA-487D-AA7F-A424E60F6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98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1160</xdr:col>
      <xdr:colOff>0</xdr:colOff>
      <xdr:row>89</xdr:row>
      <xdr:rowOff>0</xdr:rowOff>
    </xdr:from>
    <xdr:ext cx="152400" cy="152400"/>
    <xdr:pic>
      <xdr:nvPicPr>
        <xdr:cNvPr id="1169" name="Image 1168">
          <a:extLst>
            <a:ext uri="{FF2B5EF4-FFF2-40B4-BE49-F238E27FC236}">
              <a16:creationId xmlns:a16="http://schemas.microsoft.com/office/drawing/2014/main" id="{42FE9FD0-CCC4-406B-B126-AB633188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63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1161</xdr:col>
      <xdr:colOff>0</xdr:colOff>
      <xdr:row>89</xdr:row>
      <xdr:rowOff>0</xdr:rowOff>
    </xdr:from>
    <xdr:ext cx="152400" cy="152400"/>
    <xdr:pic>
      <xdr:nvPicPr>
        <xdr:cNvPr id="1170" name="Image 1169">
          <a:extLst>
            <a:ext uri="{FF2B5EF4-FFF2-40B4-BE49-F238E27FC236}">
              <a16:creationId xmlns:a16="http://schemas.microsoft.com/office/drawing/2014/main" id="{BA53B3B4-1078-4FF4-BF43-7F6DD663A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27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1162</xdr:col>
      <xdr:colOff>0</xdr:colOff>
      <xdr:row>89</xdr:row>
      <xdr:rowOff>0</xdr:rowOff>
    </xdr:from>
    <xdr:ext cx="152400" cy="152400"/>
    <xdr:pic>
      <xdr:nvPicPr>
        <xdr:cNvPr id="1171" name="Image 1170">
          <a:extLst>
            <a:ext uri="{FF2B5EF4-FFF2-40B4-BE49-F238E27FC236}">
              <a16:creationId xmlns:a16="http://schemas.microsoft.com/office/drawing/2014/main" id="{3BBCC2B9-AD92-4597-A61C-5DFF5D804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91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1163</xdr:col>
      <xdr:colOff>0</xdr:colOff>
      <xdr:row>89</xdr:row>
      <xdr:rowOff>0</xdr:rowOff>
    </xdr:from>
    <xdr:ext cx="152400" cy="152400"/>
    <xdr:pic>
      <xdr:nvPicPr>
        <xdr:cNvPr id="1172" name="Image 1171">
          <a:extLst>
            <a:ext uri="{FF2B5EF4-FFF2-40B4-BE49-F238E27FC236}">
              <a16:creationId xmlns:a16="http://schemas.microsoft.com/office/drawing/2014/main" id="{84F378E6-38AE-4EB5-87E0-50CDF770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55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1164</xdr:col>
      <xdr:colOff>0</xdr:colOff>
      <xdr:row>89</xdr:row>
      <xdr:rowOff>0</xdr:rowOff>
    </xdr:from>
    <xdr:ext cx="152400" cy="152400"/>
    <xdr:pic>
      <xdr:nvPicPr>
        <xdr:cNvPr id="1173" name="Image 1172">
          <a:extLst>
            <a:ext uri="{FF2B5EF4-FFF2-40B4-BE49-F238E27FC236}">
              <a16:creationId xmlns:a16="http://schemas.microsoft.com/office/drawing/2014/main" id="{81BF5D00-4EAB-4DF7-A045-065267E88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20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1165</xdr:col>
      <xdr:colOff>0</xdr:colOff>
      <xdr:row>89</xdr:row>
      <xdr:rowOff>0</xdr:rowOff>
    </xdr:from>
    <xdr:ext cx="152400" cy="152400"/>
    <xdr:pic>
      <xdr:nvPicPr>
        <xdr:cNvPr id="1174" name="Image 1173">
          <a:extLst>
            <a:ext uri="{FF2B5EF4-FFF2-40B4-BE49-F238E27FC236}">
              <a16:creationId xmlns:a16="http://schemas.microsoft.com/office/drawing/2014/main" id="{D07465BD-94CC-413F-9E8E-0476F57E8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84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1166</xdr:col>
      <xdr:colOff>0</xdr:colOff>
      <xdr:row>89</xdr:row>
      <xdr:rowOff>0</xdr:rowOff>
    </xdr:from>
    <xdr:ext cx="152400" cy="152400"/>
    <xdr:pic>
      <xdr:nvPicPr>
        <xdr:cNvPr id="1175" name="Image 1174">
          <a:extLst>
            <a:ext uri="{FF2B5EF4-FFF2-40B4-BE49-F238E27FC236}">
              <a16:creationId xmlns:a16="http://schemas.microsoft.com/office/drawing/2014/main" id="{F037183C-4B59-4CD2-BA1E-2B2D3D60A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8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1167</xdr:col>
      <xdr:colOff>0</xdr:colOff>
      <xdr:row>89</xdr:row>
      <xdr:rowOff>0</xdr:rowOff>
    </xdr:from>
    <xdr:ext cx="152400" cy="152400"/>
    <xdr:pic>
      <xdr:nvPicPr>
        <xdr:cNvPr id="1176" name="Image 1175">
          <a:extLst>
            <a:ext uri="{FF2B5EF4-FFF2-40B4-BE49-F238E27FC236}">
              <a16:creationId xmlns:a16="http://schemas.microsoft.com/office/drawing/2014/main" id="{FE6FEFD4-372E-4678-87F7-BF07AC836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2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1168</xdr:col>
      <xdr:colOff>0</xdr:colOff>
      <xdr:row>89</xdr:row>
      <xdr:rowOff>0</xdr:rowOff>
    </xdr:from>
    <xdr:ext cx="152400" cy="152400"/>
    <xdr:pic>
      <xdr:nvPicPr>
        <xdr:cNvPr id="1177" name="Image 1176">
          <a:extLst>
            <a:ext uri="{FF2B5EF4-FFF2-40B4-BE49-F238E27FC236}">
              <a16:creationId xmlns:a16="http://schemas.microsoft.com/office/drawing/2014/main" id="{77A84CD1-00EB-4DB1-9EC8-962ECFADD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77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1169</xdr:col>
      <xdr:colOff>0</xdr:colOff>
      <xdr:row>89</xdr:row>
      <xdr:rowOff>0</xdr:rowOff>
    </xdr:from>
    <xdr:ext cx="152400" cy="152400"/>
    <xdr:pic>
      <xdr:nvPicPr>
        <xdr:cNvPr id="1178" name="Image 1177">
          <a:extLst>
            <a:ext uri="{FF2B5EF4-FFF2-40B4-BE49-F238E27FC236}">
              <a16:creationId xmlns:a16="http://schemas.microsoft.com/office/drawing/2014/main" id="{E9308001-2A81-4BEF-95BD-A905AB485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41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1170</xdr:col>
      <xdr:colOff>0</xdr:colOff>
      <xdr:row>89</xdr:row>
      <xdr:rowOff>0</xdr:rowOff>
    </xdr:from>
    <xdr:ext cx="152400" cy="152400"/>
    <xdr:pic>
      <xdr:nvPicPr>
        <xdr:cNvPr id="1179" name="Image 1178">
          <a:extLst>
            <a:ext uri="{FF2B5EF4-FFF2-40B4-BE49-F238E27FC236}">
              <a16:creationId xmlns:a16="http://schemas.microsoft.com/office/drawing/2014/main" id="{27EA001D-F2BF-4E99-A855-271A1C05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1171</xdr:col>
      <xdr:colOff>0</xdr:colOff>
      <xdr:row>89</xdr:row>
      <xdr:rowOff>0</xdr:rowOff>
    </xdr:from>
    <xdr:ext cx="152400" cy="152400"/>
    <xdr:pic>
      <xdr:nvPicPr>
        <xdr:cNvPr id="1180" name="Image 1179">
          <a:extLst>
            <a:ext uri="{FF2B5EF4-FFF2-40B4-BE49-F238E27FC236}">
              <a16:creationId xmlns:a16="http://schemas.microsoft.com/office/drawing/2014/main" id="{5B8AEACB-835D-4B2E-B3CF-85EA5DD7E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69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1172</xdr:col>
      <xdr:colOff>0</xdr:colOff>
      <xdr:row>89</xdr:row>
      <xdr:rowOff>0</xdr:rowOff>
    </xdr:from>
    <xdr:ext cx="152400" cy="152400"/>
    <xdr:pic>
      <xdr:nvPicPr>
        <xdr:cNvPr id="1181" name="Image 1180">
          <a:extLst>
            <a:ext uri="{FF2B5EF4-FFF2-40B4-BE49-F238E27FC236}">
              <a16:creationId xmlns:a16="http://schemas.microsoft.com/office/drawing/2014/main" id="{2BD08DF3-23A8-4E84-AD11-AEFE90437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34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1173</xdr:col>
      <xdr:colOff>0</xdr:colOff>
      <xdr:row>89</xdr:row>
      <xdr:rowOff>0</xdr:rowOff>
    </xdr:from>
    <xdr:ext cx="152400" cy="152400"/>
    <xdr:pic>
      <xdr:nvPicPr>
        <xdr:cNvPr id="1182" name="Image 1181">
          <a:extLst>
            <a:ext uri="{FF2B5EF4-FFF2-40B4-BE49-F238E27FC236}">
              <a16:creationId xmlns:a16="http://schemas.microsoft.com/office/drawing/2014/main" id="{7F1CD88F-5DF7-41C5-AEE6-4D37C4DE4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98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1174</xdr:col>
      <xdr:colOff>0</xdr:colOff>
      <xdr:row>89</xdr:row>
      <xdr:rowOff>0</xdr:rowOff>
    </xdr:from>
    <xdr:ext cx="152400" cy="152400"/>
    <xdr:pic>
      <xdr:nvPicPr>
        <xdr:cNvPr id="1183" name="Image 1182">
          <a:extLst>
            <a:ext uri="{FF2B5EF4-FFF2-40B4-BE49-F238E27FC236}">
              <a16:creationId xmlns:a16="http://schemas.microsoft.com/office/drawing/2014/main" id="{CCE2254A-56F0-4AC4-9F18-6AED77DD9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2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1175</xdr:col>
      <xdr:colOff>0</xdr:colOff>
      <xdr:row>89</xdr:row>
      <xdr:rowOff>0</xdr:rowOff>
    </xdr:from>
    <xdr:ext cx="152400" cy="152400"/>
    <xdr:pic>
      <xdr:nvPicPr>
        <xdr:cNvPr id="1184" name="Image 1183">
          <a:extLst>
            <a:ext uri="{FF2B5EF4-FFF2-40B4-BE49-F238E27FC236}">
              <a16:creationId xmlns:a16="http://schemas.microsoft.com/office/drawing/2014/main" id="{CC7B3C1B-B361-4848-8A90-B56F0F978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6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1176</xdr:col>
      <xdr:colOff>0</xdr:colOff>
      <xdr:row>89</xdr:row>
      <xdr:rowOff>0</xdr:rowOff>
    </xdr:from>
    <xdr:ext cx="152400" cy="152400"/>
    <xdr:pic>
      <xdr:nvPicPr>
        <xdr:cNvPr id="1185" name="Image 1184">
          <a:extLst>
            <a:ext uri="{FF2B5EF4-FFF2-40B4-BE49-F238E27FC236}">
              <a16:creationId xmlns:a16="http://schemas.microsoft.com/office/drawing/2014/main" id="{0D760DE5-C5AD-46B7-B6D4-69314052B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91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1177</xdr:col>
      <xdr:colOff>0</xdr:colOff>
      <xdr:row>89</xdr:row>
      <xdr:rowOff>0</xdr:rowOff>
    </xdr:from>
    <xdr:ext cx="152400" cy="152400"/>
    <xdr:pic>
      <xdr:nvPicPr>
        <xdr:cNvPr id="1186" name="Image 1185">
          <a:extLst>
            <a:ext uri="{FF2B5EF4-FFF2-40B4-BE49-F238E27FC236}">
              <a16:creationId xmlns:a16="http://schemas.microsoft.com/office/drawing/2014/main" id="{DC7AE8DF-4C42-4F77-BF16-DBE0700C3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5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1178</xdr:col>
      <xdr:colOff>0</xdr:colOff>
      <xdr:row>89</xdr:row>
      <xdr:rowOff>0</xdr:rowOff>
    </xdr:from>
    <xdr:ext cx="152400" cy="152400"/>
    <xdr:pic>
      <xdr:nvPicPr>
        <xdr:cNvPr id="1187" name="Image 1186">
          <a:extLst>
            <a:ext uri="{FF2B5EF4-FFF2-40B4-BE49-F238E27FC236}">
              <a16:creationId xmlns:a16="http://schemas.microsoft.com/office/drawing/2014/main" id="{884B60FA-AA8F-49C1-A0DC-2CE0D36A1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19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1179</xdr:col>
      <xdr:colOff>0</xdr:colOff>
      <xdr:row>89</xdr:row>
      <xdr:rowOff>0</xdr:rowOff>
    </xdr:from>
    <xdr:ext cx="152400" cy="152400"/>
    <xdr:pic>
      <xdr:nvPicPr>
        <xdr:cNvPr id="1188" name="Image 1187">
          <a:extLst>
            <a:ext uri="{FF2B5EF4-FFF2-40B4-BE49-F238E27FC236}">
              <a16:creationId xmlns:a16="http://schemas.microsoft.com/office/drawing/2014/main" id="{060F8EB8-A964-4AE8-AC22-077FB29E2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83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1180</xdr:col>
      <xdr:colOff>0</xdr:colOff>
      <xdr:row>89</xdr:row>
      <xdr:rowOff>0</xdr:rowOff>
    </xdr:from>
    <xdr:ext cx="152400" cy="152400"/>
    <xdr:pic>
      <xdr:nvPicPr>
        <xdr:cNvPr id="1189" name="Image 1188">
          <a:extLst>
            <a:ext uri="{FF2B5EF4-FFF2-40B4-BE49-F238E27FC236}">
              <a16:creationId xmlns:a16="http://schemas.microsoft.com/office/drawing/2014/main" id="{2BD37522-1FBF-4B30-A1AE-28E29593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8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1181</xdr:col>
      <xdr:colOff>0</xdr:colOff>
      <xdr:row>89</xdr:row>
      <xdr:rowOff>0</xdr:rowOff>
    </xdr:from>
    <xdr:ext cx="152400" cy="152400"/>
    <xdr:pic>
      <xdr:nvPicPr>
        <xdr:cNvPr id="1190" name="Image 1189">
          <a:extLst>
            <a:ext uri="{FF2B5EF4-FFF2-40B4-BE49-F238E27FC236}">
              <a16:creationId xmlns:a16="http://schemas.microsoft.com/office/drawing/2014/main" id="{8C9EACC8-E747-4037-BE3A-67F10406D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12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1182</xdr:col>
      <xdr:colOff>0</xdr:colOff>
      <xdr:row>89</xdr:row>
      <xdr:rowOff>0</xdr:rowOff>
    </xdr:from>
    <xdr:ext cx="152400" cy="152400"/>
    <xdr:pic>
      <xdr:nvPicPr>
        <xdr:cNvPr id="1191" name="Image 1190">
          <a:extLst>
            <a:ext uri="{FF2B5EF4-FFF2-40B4-BE49-F238E27FC236}">
              <a16:creationId xmlns:a16="http://schemas.microsoft.com/office/drawing/2014/main" id="{CB2243A1-C28C-4DAB-AC41-D7B0ECDDF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76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1183</xdr:col>
      <xdr:colOff>0</xdr:colOff>
      <xdr:row>89</xdr:row>
      <xdr:rowOff>0</xdr:rowOff>
    </xdr:from>
    <xdr:ext cx="152400" cy="152400"/>
    <xdr:pic>
      <xdr:nvPicPr>
        <xdr:cNvPr id="1192" name="Image 1191">
          <a:extLst>
            <a:ext uri="{FF2B5EF4-FFF2-40B4-BE49-F238E27FC236}">
              <a16:creationId xmlns:a16="http://schemas.microsoft.com/office/drawing/2014/main" id="{8DC3275A-5C8C-4D52-9FAB-E45BE909F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40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1184</xdr:col>
      <xdr:colOff>0</xdr:colOff>
      <xdr:row>89</xdr:row>
      <xdr:rowOff>0</xdr:rowOff>
    </xdr:from>
    <xdr:ext cx="152400" cy="152400"/>
    <xdr:pic>
      <xdr:nvPicPr>
        <xdr:cNvPr id="1193" name="Image 1192">
          <a:extLst>
            <a:ext uri="{FF2B5EF4-FFF2-40B4-BE49-F238E27FC236}">
              <a16:creationId xmlns:a16="http://schemas.microsoft.com/office/drawing/2014/main" id="{29FD9835-4C49-4B3D-8323-03328F531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05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1185</xdr:col>
      <xdr:colOff>0</xdr:colOff>
      <xdr:row>89</xdr:row>
      <xdr:rowOff>0</xdr:rowOff>
    </xdr:from>
    <xdr:ext cx="152400" cy="152400"/>
    <xdr:pic>
      <xdr:nvPicPr>
        <xdr:cNvPr id="1194" name="Image 1193">
          <a:extLst>
            <a:ext uri="{FF2B5EF4-FFF2-40B4-BE49-F238E27FC236}">
              <a16:creationId xmlns:a16="http://schemas.microsoft.com/office/drawing/2014/main" id="{394E4C3F-1EE3-454D-89B3-5A6CA9E7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69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1186</xdr:col>
      <xdr:colOff>0</xdr:colOff>
      <xdr:row>89</xdr:row>
      <xdr:rowOff>0</xdr:rowOff>
    </xdr:from>
    <xdr:ext cx="152400" cy="152400"/>
    <xdr:pic>
      <xdr:nvPicPr>
        <xdr:cNvPr id="1195" name="Image 1194">
          <a:extLst>
            <a:ext uri="{FF2B5EF4-FFF2-40B4-BE49-F238E27FC236}">
              <a16:creationId xmlns:a16="http://schemas.microsoft.com/office/drawing/2014/main" id="{46200BBC-70F7-4C47-A361-125ECB9B4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3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1187</xdr:col>
      <xdr:colOff>0</xdr:colOff>
      <xdr:row>89</xdr:row>
      <xdr:rowOff>0</xdr:rowOff>
    </xdr:from>
    <xdr:ext cx="152400" cy="152400"/>
    <xdr:pic>
      <xdr:nvPicPr>
        <xdr:cNvPr id="1196" name="Image 1195">
          <a:extLst>
            <a:ext uri="{FF2B5EF4-FFF2-40B4-BE49-F238E27FC236}">
              <a16:creationId xmlns:a16="http://schemas.microsoft.com/office/drawing/2014/main" id="{B4641E3F-A312-4900-A846-745869534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97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1188</xdr:col>
      <xdr:colOff>0</xdr:colOff>
      <xdr:row>89</xdr:row>
      <xdr:rowOff>0</xdr:rowOff>
    </xdr:from>
    <xdr:ext cx="152400" cy="152400"/>
    <xdr:pic>
      <xdr:nvPicPr>
        <xdr:cNvPr id="1197" name="Image 1196">
          <a:extLst>
            <a:ext uri="{FF2B5EF4-FFF2-40B4-BE49-F238E27FC236}">
              <a16:creationId xmlns:a16="http://schemas.microsoft.com/office/drawing/2014/main" id="{E038F76F-211C-41E5-A726-BBF8E5F94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2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1189</xdr:col>
      <xdr:colOff>0</xdr:colOff>
      <xdr:row>89</xdr:row>
      <xdr:rowOff>0</xdr:rowOff>
    </xdr:from>
    <xdr:ext cx="152400" cy="152400"/>
    <xdr:pic>
      <xdr:nvPicPr>
        <xdr:cNvPr id="1198" name="Image 1197">
          <a:extLst>
            <a:ext uri="{FF2B5EF4-FFF2-40B4-BE49-F238E27FC236}">
              <a16:creationId xmlns:a16="http://schemas.microsoft.com/office/drawing/2014/main" id="{5C74C78F-A160-4369-97B5-7C2E0338E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6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1190</xdr:col>
      <xdr:colOff>0</xdr:colOff>
      <xdr:row>89</xdr:row>
      <xdr:rowOff>0</xdr:rowOff>
    </xdr:from>
    <xdr:ext cx="152400" cy="152400"/>
    <xdr:pic>
      <xdr:nvPicPr>
        <xdr:cNvPr id="1199" name="Image 1198">
          <a:extLst>
            <a:ext uri="{FF2B5EF4-FFF2-40B4-BE49-F238E27FC236}">
              <a16:creationId xmlns:a16="http://schemas.microsoft.com/office/drawing/2014/main" id="{51E85954-1037-4139-A9D1-946EB339A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90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1191</xdr:col>
      <xdr:colOff>0</xdr:colOff>
      <xdr:row>89</xdr:row>
      <xdr:rowOff>0</xdr:rowOff>
    </xdr:from>
    <xdr:ext cx="152400" cy="152400"/>
    <xdr:pic>
      <xdr:nvPicPr>
        <xdr:cNvPr id="1200" name="Image 1199">
          <a:extLst>
            <a:ext uri="{FF2B5EF4-FFF2-40B4-BE49-F238E27FC236}">
              <a16:creationId xmlns:a16="http://schemas.microsoft.com/office/drawing/2014/main" id="{1F18E70D-5B45-4331-B02D-7CBDCEC26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54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1192</xdr:col>
      <xdr:colOff>0</xdr:colOff>
      <xdr:row>89</xdr:row>
      <xdr:rowOff>0</xdr:rowOff>
    </xdr:from>
    <xdr:ext cx="152400" cy="152400"/>
    <xdr:pic>
      <xdr:nvPicPr>
        <xdr:cNvPr id="1201" name="Image 1200">
          <a:extLst>
            <a:ext uri="{FF2B5EF4-FFF2-40B4-BE49-F238E27FC236}">
              <a16:creationId xmlns:a16="http://schemas.microsoft.com/office/drawing/2014/main" id="{54BC41BB-242C-4110-882E-7C3B6E69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9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1193</xdr:col>
      <xdr:colOff>0</xdr:colOff>
      <xdr:row>89</xdr:row>
      <xdr:rowOff>0</xdr:rowOff>
    </xdr:from>
    <xdr:ext cx="152400" cy="152400"/>
    <xdr:pic>
      <xdr:nvPicPr>
        <xdr:cNvPr id="1202" name="Image 1201">
          <a:extLst>
            <a:ext uri="{FF2B5EF4-FFF2-40B4-BE49-F238E27FC236}">
              <a16:creationId xmlns:a16="http://schemas.microsoft.com/office/drawing/2014/main" id="{9599557D-C697-45AE-9B8C-F037F6292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83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1194</xdr:col>
      <xdr:colOff>0</xdr:colOff>
      <xdr:row>89</xdr:row>
      <xdr:rowOff>0</xdr:rowOff>
    </xdr:from>
    <xdr:ext cx="152400" cy="152400"/>
    <xdr:pic>
      <xdr:nvPicPr>
        <xdr:cNvPr id="1203" name="Image 1202">
          <a:extLst>
            <a:ext uri="{FF2B5EF4-FFF2-40B4-BE49-F238E27FC236}">
              <a16:creationId xmlns:a16="http://schemas.microsoft.com/office/drawing/2014/main" id="{7989043C-7780-40F8-A14C-09FA5FD9F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47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1195</xdr:col>
      <xdr:colOff>0</xdr:colOff>
      <xdr:row>89</xdr:row>
      <xdr:rowOff>0</xdr:rowOff>
    </xdr:from>
    <xdr:ext cx="152400" cy="152400"/>
    <xdr:pic>
      <xdr:nvPicPr>
        <xdr:cNvPr id="1204" name="Image 1203">
          <a:extLst>
            <a:ext uri="{FF2B5EF4-FFF2-40B4-BE49-F238E27FC236}">
              <a16:creationId xmlns:a16="http://schemas.microsoft.com/office/drawing/2014/main" id="{C8B58C7A-7830-4769-8113-155D14658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11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1196</xdr:col>
      <xdr:colOff>0</xdr:colOff>
      <xdr:row>89</xdr:row>
      <xdr:rowOff>0</xdr:rowOff>
    </xdr:from>
    <xdr:ext cx="152400" cy="152400"/>
    <xdr:pic>
      <xdr:nvPicPr>
        <xdr:cNvPr id="1205" name="Image 1204">
          <a:extLst>
            <a:ext uri="{FF2B5EF4-FFF2-40B4-BE49-F238E27FC236}">
              <a16:creationId xmlns:a16="http://schemas.microsoft.com/office/drawing/2014/main" id="{1FDAC565-2E23-4FCA-85FC-056C8FA30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76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1197</xdr:col>
      <xdr:colOff>0</xdr:colOff>
      <xdr:row>89</xdr:row>
      <xdr:rowOff>0</xdr:rowOff>
    </xdr:from>
    <xdr:ext cx="152400" cy="152400"/>
    <xdr:pic>
      <xdr:nvPicPr>
        <xdr:cNvPr id="1206" name="Image 1205">
          <a:extLst>
            <a:ext uri="{FF2B5EF4-FFF2-40B4-BE49-F238E27FC236}">
              <a16:creationId xmlns:a16="http://schemas.microsoft.com/office/drawing/2014/main" id="{48ADCCB5-F9BF-4AF8-A0BE-EC384AE0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40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1198</xdr:col>
      <xdr:colOff>0</xdr:colOff>
      <xdr:row>89</xdr:row>
      <xdr:rowOff>0</xdr:rowOff>
    </xdr:from>
    <xdr:ext cx="152400" cy="152400"/>
    <xdr:pic>
      <xdr:nvPicPr>
        <xdr:cNvPr id="1207" name="Image 1206">
          <a:extLst>
            <a:ext uri="{FF2B5EF4-FFF2-40B4-BE49-F238E27FC236}">
              <a16:creationId xmlns:a16="http://schemas.microsoft.com/office/drawing/2014/main" id="{B96C15D6-88C6-465B-B534-A23CF5C23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04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1199</xdr:col>
      <xdr:colOff>0</xdr:colOff>
      <xdr:row>89</xdr:row>
      <xdr:rowOff>0</xdr:rowOff>
    </xdr:from>
    <xdr:ext cx="152400" cy="152400"/>
    <xdr:pic>
      <xdr:nvPicPr>
        <xdr:cNvPr id="1208" name="Image 1207">
          <a:extLst>
            <a:ext uri="{FF2B5EF4-FFF2-40B4-BE49-F238E27FC236}">
              <a16:creationId xmlns:a16="http://schemas.microsoft.com/office/drawing/2014/main" id="{47AE9079-EA3C-4B9C-8E83-116EECBA3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68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1200</xdr:col>
      <xdr:colOff>0</xdr:colOff>
      <xdr:row>89</xdr:row>
      <xdr:rowOff>0</xdr:rowOff>
    </xdr:from>
    <xdr:ext cx="152400" cy="152400"/>
    <xdr:pic>
      <xdr:nvPicPr>
        <xdr:cNvPr id="1209" name="Image 1208">
          <a:extLst>
            <a:ext uri="{FF2B5EF4-FFF2-40B4-BE49-F238E27FC236}">
              <a16:creationId xmlns:a16="http://schemas.microsoft.com/office/drawing/2014/main" id="{ADB8F838-F0D5-40C0-A5F9-CB732B465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33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1201</xdr:col>
      <xdr:colOff>0</xdr:colOff>
      <xdr:row>89</xdr:row>
      <xdr:rowOff>0</xdr:rowOff>
    </xdr:from>
    <xdr:ext cx="152400" cy="152400"/>
    <xdr:pic>
      <xdr:nvPicPr>
        <xdr:cNvPr id="1210" name="Image 1209">
          <a:extLst>
            <a:ext uri="{FF2B5EF4-FFF2-40B4-BE49-F238E27FC236}">
              <a16:creationId xmlns:a16="http://schemas.microsoft.com/office/drawing/2014/main" id="{C0E8BB0E-A3B0-4139-A0E6-10F40835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97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1202</xdr:col>
      <xdr:colOff>0</xdr:colOff>
      <xdr:row>89</xdr:row>
      <xdr:rowOff>0</xdr:rowOff>
    </xdr:from>
    <xdr:ext cx="152400" cy="152400"/>
    <xdr:pic>
      <xdr:nvPicPr>
        <xdr:cNvPr id="1211" name="Image 1210">
          <a:extLst>
            <a:ext uri="{FF2B5EF4-FFF2-40B4-BE49-F238E27FC236}">
              <a16:creationId xmlns:a16="http://schemas.microsoft.com/office/drawing/2014/main" id="{2861864D-C4D9-4C91-B762-62170737D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61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1203</xdr:col>
      <xdr:colOff>0</xdr:colOff>
      <xdr:row>89</xdr:row>
      <xdr:rowOff>0</xdr:rowOff>
    </xdr:from>
    <xdr:ext cx="152400" cy="152400"/>
    <xdr:pic>
      <xdr:nvPicPr>
        <xdr:cNvPr id="1212" name="Image 1211">
          <a:extLst>
            <a:ext uri="{FF2B5EF4-FFF2-40B4-BE49-F238E27FC236}">
              <a16:creationId xmlns:a16="http://schemas.microsoft.com/office/drawing/2014/main" id="{5C034A0A-49D3-49CF-AEBD-CE763280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1204</xdr:col>
      <xdr:colOff>0</xdr:colOff>
      <xdr:row>89</xdr:row>
      <xdr:rowOff>0</xdr:rowOff>
    </xdr:from>
    <xdr:ext cx="152400" cy="152400"/>
    <xdr:pic>
      <xdr:nvPicPr>
        <xdr:cNvPr id="1213" name="Image 1212">
          <a:extLst>
            <a:ext uri="{FF2B5EF4-FFF2-40B4-BE49-F238E27FC236}">
              <a16:creationId xmlns:a16="http://schemas.microsoft.com/office/drawing/2014/main" id="{053736F6-F92D-4F89-87E8-2CF72284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90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1205</xdr:col>
      <xdr:colOff>0</xdr:colOff>
      <xdr:row>89</xdr:row>
      <xdr:rowOff>0</xdr:rowOff>
    </xdr:from>
    <xdr:ext cx="152400" cy="152400"/>
    <xdr:pic>
      <xdr:nvPicPr>
        <xdr:cNvPr id="1214" name="Image 1213">
          <a:extLst>
            <a:ext uri="{FF2B5EF4-FFF2-40B4-BE49-F238E27FC236}">
              <a16:creationId xmlns:a16="http://schemas.microsoft.com/office/drawing/2014/main" id="{3D41A61C-897F-4DE2-973D-C2D3E487C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54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1206</xdr:col>
      <xdr:colOff>0</xdr:colOff>
      <xdr:row>89</xdr:row>
      <xdr:rowOff>0</xdr:rowOff>
    </xdr:from>
    <xdr:ext cx="152400" cy="152400"/>
    <xdr:pic>
      <xdr:nvPicPr>
        <xdr:cNvPr id="1215" name="Image 1214">
          <a:extLst>
            <a:ext uri="{FF2B5EF4-FFF2-40B4-BE49-F238E27FC236}">
              <a16:creationId xmlns:a16="http://schemas.microsoft.com/office/drawing/2014/main" id="{37D6771F-1C0C-4F63-B5EB-1424F0BFE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18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1207</xdr:col>
      <xdr:colOff>0</xdr:colOff>
      <xdr:row>89</xdr:row>
      <xdr:rowOff>0</xdr:rowOff>
    </xdr:from>
    <xdr:ext cx="152400" cy="152400"/>
    <xdr:pic>
      <xdr:nvPicPr>
        <xdr:cNvPr id="1216" name="Image 1215">
          <a:extLst>
            <a:ext uri="{FF2B5EF4-FFF2-40B4-BE49-F238E27FC236}">
              <a16:creationId xmlns:a16="http://schemas.microsoft.com/office/drawing/2014/main" id="{C88EA859-BD17-413F-89DD-56FECD4A8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82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1208</xdr:col>
      <xdr:colOff>0</xdr:colOff>
      <xdr:row>89</xdr:row>
      <xdr:rowOff>0</xdr:rowOff>
    </xdr:from>
    <xdr:ext cx="152400" cy="152400"/>
    <xdr:pic>
      <xdr:nvPicPr>
        <xdr:cNvPr id="1217" name="Image 1216">
          <a:extLst>
            <a:ext uri="{FF2B5EF4-FFF2-40B4-BE49-F238E27FC236}">
              <a16:creationId xmlns:a16="http://schemas.microsoft.com/office/drawing/2014/main" id="{796BC2D0-2892-4748-B748-0A7F8DAD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7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1209</xdr:col>
      <xdr:colOff>0</xdr:colOff>
      <xdr:row>89</xdr:row>
      <xdr:rowOff>0</xdr:rowOff>
    </xdr:from>
    <xdr:ext cx="152400" cy="152400"/>
    <xdr:pic>
      <xdr:nvPicPr>
        <xdr:cNvPr id="1218" name="Image 1217">
          <a:extLst>
            <a:ext uri="{FF2B5EF4-FFF2-40B4-BE49-F238E27FC236}">
              <a16:creationId xmlns:a16="http://schemas.microsoft.com/office/drawing/2014/main" id="{DD76A096-B6AC-4EF1-A0D9-F99E7B1E7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11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1210</xdr:col>
      <xdr:colOff>0</xdr:colOff>
      <xdr:row>89</xdr:row>
      <xdr:rowOff>0</xdr:rowOff>
    </xdr:from>
    <xdr:ext cx="152400" cy="152400"/>
    <xdr:pic>
      <xdr:nvPicPr>
        <xdr:cNvPr id="1219" name="Image 1218">
          <a:extLst>
            <a:ext uri="{FF2B5EF4-FFF2-40B4-BE49-F238E27FC236}">
              <a16:creationId xmlns:a16="http://schemas.microsoft.com/office/drawing/2014/main" id="{510D6089-AB00-428A-9BD8-0511A6A0E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75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1211</xdr:col>
      <xdr:colOff>0</xdr:colOff>
      <xdr:row>89</xdr:row>
      <xdr:rowOff>0</xdr:rowOff>
    </xdr:from>
    <xdr:ext cx="152400" cy="152400"/>
    <xdr:pic>
      <xdr:nvPicPr>
        <xdr:cNvPr id="1220" name="Image 1219">
          <a:extLst>
            <a:ext uri="{FF2B5EF4-FFF2-40B4-BE49-F238E27FC236}">
              <a16:creationId xmlns:a16="http://schemas.microsoft.com/office/drawing/2014/main" id="{0D59E41A-FA91-4EA6-9680-5049456C5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39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1212</xdr:col>
      <xdr:colOff>0</xdr:colOff>
      <xdr:row>89</xdr:row>
      <xdr:rowOff>0</xdr:rowOff>
    </xdr:from>
    <xdr:ext cx="152400" cy="152400"/>
    <xdr:pic>
      <xdr:nvPicPr>
        <xdr:cNvPr id="1221" name="Image 1220">
          <a:extLst>
            <a:ext uri="{FF2B5EF4-FFF2-40B4-BE49-F238E27FC236}">
              <a16:creationId xmlns:a16="http://schemas.microsoft.com/office/drawing/2014/main" id="{47A4F7EE-8967-49D9-95C8-55526346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04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1213</xdr:col>
      <xdr:colOff>0</xdr:colOff>
      <xdr:row>89</xdr:row>
      <xdr:rowOff>0</xdr:rowOff>
    </xdr:from>
    <xdr:ext cx="152400" cy="152400"/>
    <xdr:pic>
      <xdr:nvPicPr>
        <xdr:cNvPr id="1222" name="Image 1221">
          <a:extLst>
            <a:ext uri="{FF2B5EF4-FFF2-40B4-BE49-F238E27FC236}">
              <a16:creationId xmlns:a16="http://schemas.microsoft.com/office/drawing/2014/main" id="{91D52ECC-14FF-48B9-A383-82AC6836B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68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1214</xdr:col>
      <xdr:colOff>0</xdr:colOff>
      <xdr:row>89</xdr:row>
      <xdr:rowOff>0</xdr:rowOff>
    </xdr:from>
    <xdr:ext cx="152400" cy="152400"/>
    <xdr:pic>
      <xdr:nvPicPr>
        <xdr:cNvPr id="1223" name="Image 1222">
          <a:extLst>
            <a:ext uri="{FF2B5EF4-FFF2-40B4-BE49-F238E27FC236}">
              <a16:creationId xmlns:a16="http://schemas.microsoft.com/office/drawing/2014/main" id="{A1B127C6-C31E-482A-946F-739BF2DBE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32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1215</xdr:col>
      <xdr:colOff>0</xdr:colOff>
      <xdr:row>89</xdr:row>
      <xdr:rowOff>0</xdr:rowOff>
    </xdr:from>
    <xdr:ext cx="152400" cy="152400"/>
    <xdr:pic>
      <xdr:nvPicPr>
        <xdr:cNvPr id="1224" name="Image 1223">
          <a:extLst>
            <a:ext uri="{FF2B5EF4-FFF2-40B4-BE49-F238E27FC236}">
              <a16:creationId xmlns:a16="http://schemas.microsoft.com/office/drawing/2014/main" id="{62BA8BB0-2DAE-464D-9D1E-BB3B258A8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96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1216</xdr:col>
      <xdr:colOff>0</xdr:colOff>
      <xdr:row>89</xdr:row>
      <xdr:rowOff>0</xdr:rowOff>
    </xdr:from>
    <xdr:ext cx="152400" cy="152400"/>
    <xdr:pic>
      <xdr:nvPicPr>
        <xdr:cNvPr id="1225" name="Image 1224">
          <a:extLst>
            <a:ext uri="{FF2B5EF4-FFF2-40B4-BE49-F238E27FC236}">
              <a16:creationId xmlns:a16="http://schemas.microsoft.com/office/drawing/2014/main" id="{2B1991C9-FBDF-47DF-82AC-6F4A8612D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61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1217</xdr:col>
      <xdr:colOff>0</xdr:colOff>
      <xdr:row>89</xdr:row>
      <xdr:rowOff>0</xdr:rowOff>
    </xdr:from>
    <xdr:ext cx="152400" cy="152400"/>
    <xdr:pic>
      <xdr:nvPicPr>
        <xdr:cNvPr id="1226" name="Image 1225">
          <a:extLst>
            <a:ext uri="{FF2B5EF4-FFF2-40B4-BE49-F238E27FC236}">
              <a16:creationId xmlns:a16="http://schemas.microsoft.com/office/drawing/2014/main" id="{D35B2FCE-5762-40EB-9A16-37E3D4628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25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1218</xdr:col>
      <xdr:colOff>0</xdr:colOff>
      <xdr:row>89</xdr:row>
      <xdr:rowOff>0</xdr:rowOff>
    </xdr:from>
    <xdr:ext cx="152400" cy="152400"/>
    <xdr:pic>
      <xdr:nvPicPr>
        <xdr:cNvPr id="1227" name="Image 1226">
          <a:extLst>
            <a:ext uri="{FF2B5EF4-FFF2-40B4-BE49-F238E27FC236}">
              <a16:creationId xmlns:a16="http://schemas.microsoft.com/office/drawing/2014/main" id="{24A0953A-C025-4F13-B79A-D23A40C4F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89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1219</xdr:col>
      <xdr:colOff>0</xdr:colOff>
      <xdr:row>89</xdr:row>
      <xdr:rowOff>0</xdr:rowOff>
    </xdr:from>
    <xdr:ext cx="152400" cy="152400"/>
    <xdr:pic>
      <xdr:nvPicPr>
        <xdr:cNvPr id="1228" name="Image 1227">
          <a:extLst>
            <a:ext uri="{FF2B5EF4-FFF2-40B4-BE49-F238E27FC236}">
              <a16:creationId xmlns:a16="http://schemas.microsoft.com/office/drawing/2014/main" id="{3E3243DD-C7BC-4126-9D9F-24E1B3841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53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1220</xdr:col>
      <xdr:colOff>0</xdr:colOff>
      <xdr:row>89</xdr:row>
      <xdr:rowOff>0</xdr:rowOff>
    </xdr:from>
    <xdr:ext cx="152400" cy="152400"/>
    <xdr:pic>
      <xdr:nvPicPr>
        <xdr:cNvPr id="1229" name="Image 1228">
          <a:extLst>
            <a:ext uri="{FF2B5EF4-FFF2-40B4-BE49-F238E27FC236}">
              <a16:creationId xmlns:a16="http://schemas.microsoft.com/office/drawing/2014/main" id="{8AAF392A-D526-43E2-B275-0FA8D7B53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18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1221</xdr:col>
      <xdr:colOff>0</xdr:colOff>
      <xdr:row>89</xdr:row>
      <xdr:rowOff>0</xdr:rowOff>
    </xdr:from>
    <xdr:ext cx="152400" cy="152400"/>
    <xdr:pic>
      <xdr:nvPicPr>
        <xdr:cNvPr id="1230" name="Image 1229">
          <a:extLst>
            <a:ext uri="{FF2B5EF4-FFF2-40B4-BE49-F238E27FC236}">
              <a16:creationId xmlns:a16="http://schemas.microsoft.com/office/drawing/2014/main" id="{61159C29-5949-455B-8DDE-7D160AED2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2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1222</xdr:col>
      <xdr:colOff>0</xdr:colOff>
      <xdr:row>89</xdr:row>
      <xdr:rowOff>0</xdr:rowOff>
    </xdr:from>
    <xdr:ext cx="152400" cy="152400"/>
    <xdr:pic>
      <xdr:nvPicPr>
        <xdr:cNvPr id="1231" name="Image 1230">
          <a:extLst>
            <a:ext uri="{FF2B5EF4-FFF2-40B4-BE49-F238E27FC236}">
              <a16:creationId xmlns:a16="http://schemas.microsoft.com/office/drawing/2014/main" id="{026FEF19-3E28-4874-836B-6241EED37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46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1223</xdr:col>
      <xdr:colOff>0</xdr:colOff>
      <xdr:row>89</xdr:row>
      <xdr:rowOff>0</xdr:rowOff>
    </xdr:from>
    <xdr:ext cx="152400" cy="152400"/>
    <xdr:pic>
      <xdr:nvPicPr>
        <xdr:cNvPr id="1232" name="Image 1231">
          <a:extLst>
            <a:ext uri="{FF2B5EF4-FFF2-40B4-BE49-F238E27FC236}">
              <a16:creationId xmlns:a16="http://schemas.microsoft.com/office/drawing/2014/main" id="{912B0E7B-7E8F-4DA2-8711-B1EE06E0F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0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1224</xdr:col>
      <xdr:colOff>0</xdr:colOff>
      <xdr:row>89</xdr:row>
      <xdr:rowOff>0</xdr:rowOff>
    </xdr:from>
    <xdr:ext cx="152400" cy="152400"/>
    <xdr:pic>
      <xdr:nvPicPr>
        <xdr:cNvPr id="1233" name="Image 1232">
          <a:extLst>
            <a:ext uri="{FF2B5EF4-FFF2-40B4-BE49-F238E27FC236}">
              <a16:creationId xmlns:a16="http://schemas.microsoft.com/office/drawing/2014/main" id="{AFBECA08-2BFF-4F0B-81DE-982EE4FB6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1225</xdr:col>
      <xdr:colOff>0</xdr:colOff>
      <xdr:row>89</xdr:row>
      <xdr:rowOff>0</xdr:rowOff>
    </xdr:from>
    <xdr:ext cx="152400" cy="152400"/>
    <xdr:pic>
      <xdr:nvPicPr>
        <xdr:cNvPr id="1234" name="Image 1233">
          <a:extLst>
            <a:ext uri="{FF2B5EF4-FFF2-40B4-BE49-F238E27FC236}">
              <a16:creationId xmlns:a16="http://schemas.microsoft.com/office/drawing/2014/main" id="{ED4E8719-8997-4973-AF16-A4424EB5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39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1226</xdr:col>
      <xdr:colOff>0</xdr:colOff>
      <xdr:row>89</xdr:row>
      <xdr:rowOff>0</xdr:rowOff>
    </xdr:from>
    <xdr:ext cx="152400" cy="152400"/>
    <xdr:pic>
      <xdr:nvPicPr>
        <xdr:cNvPr id="1235" name="Image 1234">
          <a:extLst>
            <a:ext uri="{FF2B5EF4-FFF2-40B4-BE49-F238E27FC236}">
              <a16:creationId xmlns:a16="http://schemas.microsoft.com/office/drawing/2014/main" id="{72240CB7-DA0A-42B4-A26E-FFC1D041A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3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1227</xdr:col>
      <xdr:colOff>0</xdr:colOff>
      <xdr:row>89</xdr:row>
      <xdr:rowOff>0</xdr:rowOff>
    </xdr:from>
    <xdr:ext cx="152400" cy="152400"/>
    <xdr:pic>
      <xdr:nvPicPr>
        <xdr:cNvPr id="1236" name="Image 1235">
          <a:extLst>
            <a:ext uri="{FF2B5EF4-FFF2-40B4-BE49-F238E27FC236}">
              <a16:creationId xmlns:a16="http://schemas.microsoft.com/office/drawing/2014/main" id="{DBD5E13B-61DF-4F2B-B703-E2D67975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67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1228</xdr:col>
      <xdr:colOff>0</xdr:colOff>
      <xdr:row>89</xdr:row>
      <xdr:rowOff>0</xdr:rowOff>
    </xdr:from>
    <xdr:ext cx="152400" cy="152400"/>
    <xdr:pic>
      <xdr:nvPicPr>
        <xdr:cNvPr id="1237" name="Image 1236">
          <a:extLst>
            <a:ext uri="{FF2B5EF4-FFF2-40B4-BE49-F238E27FC236}">
              <a16:creationId xmlns:a16="http://schemas.microsoft.com/office/drawing/2014/main" id="{436C6FAD-07B5-4AA8-9B46-8B2A3406F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1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1229</xdr:col>
      <xdr:colOff>0</xdr:colOff>
      <xdr:row>89</xdr:row>
      <xdr:rowOff>0</xdr:rowOff>
    </xdr:from>
    <xdr:ext cx="152400" cy="152400"/>
    <xdr:pic>
      <xdr:nvPicPr>
        <xdr:cNvPr id="1238" name="Image 1237">
          <a:extLst>
            <a:ext uri="{FF2B5EF4-FFF2-40B4-BE49-F238E27FC236}">
              <a16:creationId xmlns:a16="http://schemas.microsoft.com/office/drawing/2014/main" id="{4AE66E58-3211-4083-A430-98ED3A63B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6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1230</xdr:col>
      <xdr:colOff>0</xdr:colOff>
      <xdr:row>89</xdr:row>
      <xdr:rowOff>0</xdr:rowOff>
    </xdr:from>
    <xdr:ext cx="152400" cy="152400"/>
    <xdr:pic>
      <xdr:nvPicPr>
        <xdr:cNvPr id="1239" name="Image 1238">
          <a:extLst>
            <a:ext uri="{FF2B5EF4-FFF2-40B4-BE49-F238E27FC236}">
              <a16:creationId xmlns:a16="http://schemas.microsoft.com/office/drawing/2014/main" id="{8DC2AB9E-BC03-4A9A-8501-9827DD6E3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60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1231</xdr:col>
      <xdr:colOff>0</xdr:colOff>
      <xdr:row>89</xdr:row>
      <xdr:rowOff>0</xdr:rowOff>
    </xdr:from>
    <xdr:ext cx="152400" cy="152400"/>
    <xdr:pic>
      <xdr:nvPicPr>
        <xdr:cNvPr id="1240" name="Image 1239">
          <a:extLst>
            <a:ext uri="{FF2B5EF4-FFF2-40B4-BE49-F238E27FC236}">
              <a16:creationId xmlns:a16="http://schemas.microsoft.com/office/drawing/2014/main" id="{D0AAB1C1-6E5C-4CBC-BB7E-1533792CB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24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1232</xdr:col>
      <xdr:colOff>0</xdr:colOff>
      <xdr:row>89</xdr:row>
      <xdr:rowOff>0</xdr:rowOff>
    </xdr:from>
    <xdr:ext cx="152400" cy="152400"/>
    <xdr:pic>
      <xdr:nvPicPr>
        <xdr:cNvPr id="1241" name="Image 1240">
          <a:extLst>
            <a:ext uri="{FF2B5EF4-FFF2-40B4-BE49-F238E27FC236}">
              <a16:creationId xmlns:a16="http://schemas.microsoft.com/office/drawing/2014/main" id="{5A098D17-FCD3-4646-A7B4-2917D20E4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8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1233</xdr:col>
      <xdr:colOff>0</xdr:colOff>
      <xdr:row>89</xdr:row>
      <xdr:rowOff>0</xdr:rowOff>
    </xdr:from>
    <xdr:ext cx="152400" cy="152400"/>
    <xdr:pic>
      <xdr:nvPicPr>
        <xdr:cNvPr id="1242" name="Image 1241">
          <a:extLst>
            <a:ext uri="{FF2B5EF4-FFF2-40B4-BE49-F238E27FC236}">
              <a16:creationId xmlns:a16="http://schemas.microsoft.com/office/drawing/2014/main" id="{333AB899-C694-4479-9DE9-2CC7EF5C9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53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1234</xdr:col>
      <xdr:colOff>0</xdr:colOff>
      <xdr:row>89</xdr:row>
      <xdr:rowOff>0</xdr:rowOff>
    </xdr:from>
    <xdr:ext cx="152400" cy="152400"/>
    <xdr:pic>
      <xdr:nvPicPr>
        <xdr:cNvPr id="1243" name="Image 1242">
          <a:extLst>
            <a:ext uri="{FF2B5EF4-FFF2-40B4-BE49-F238E27FC236}">
              <a16:creationId xmlns:a16="http://schemas.microsoft.com/office/drawing/2014/main" id="{F30875EF-CB03-40DB-BB01-4BB43526F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7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1235</xdr:col>
      <xdr:colOff>0</xdr:colOff>
      <xdr:row>89</xdr:row>
      <xdr:rowOff>0</xdr:rowOff>
    </xdr:from>
    <xdr:ext cx="152400" cy="152400"/>
    <xdr:pic>
      <xdr:nvPicPr>
        <xdr:cNvPr id="1244" name="Image 1243">
          <a:extLst>
            <a:ext uri="{FF2B5EF4-FFF2-40B4-BE49-F238E27FC236}">
              <a16:creationId xmlns:a16="http://schemas.microsoft.com/office/drawing/2014/main" id="{F50F275D-1936-4062-B1C4-0153B1A72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81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1236</xdr:col>
      <xdr:colOff>0</xdr:colOff>
      <xdr:row>89</xdr:row>
      <xdr:rowOff>0</xdr:rowOff>
    </xdr:from>
    <xdr:ext cx="152400" cy="152400"/>
    <xdr:pic>
      <xdr:nvPicPr>
        <xdr:cNvPr id="1245" name="Image 1244">
          <a:extLst>
            <a:ext uri="{FF2B5EF4-FFF2-40B4-BE49-F238E27FC236}">
              <a16:creationId xmlns:a16="http://schemas.microsoft.com/office/drawing/2014/main" id="{5FDA2245-F038-4634-A478-01072B70C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45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1237</xdr:col>
      <xdr:colOff>0</xdr:colOff>
      <xdr:row>89</xdr:row>
      <xdr:rowOff>0</xdr:rowOff>
    </xdr:from>
    <xdr:ext cx="152400" cy="152400"/>
    <xdr:pic>
      <xdr:nvPicPr>
        <xdr:cNvPr id="1246" name="Image 1245">
          <a:extLst>
            <a:ext uri="{FF2B5EF4-FFF2-40B4-BE49-F238E27FC236}">
              <a16:creationId xmlns:a16="http://schemas.microsoft.com/office/drawing/2014/main" id="{437965CA-99FB-4A1B-877C-7BE39CC72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10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1238</xdr:col>
      <xdr:colOff>0</xdr:colOff>
      <xdr:row>89</xdr:row>
      <xdr:rowOff>0</xdr:rowOff>
    </xdr:from>
    <xdr:ext cx="152400" cy="152400"/>
    <xdr:pic>
      <xdr:nvPicPr>
        <xdr:cNvPr id="1247" name="Image 1246">
          <a:extLst>
            <a:ext uri="{FF2B5EF4-FFF2-40B4-BE49-F238E27FC236}">
              <a16:creationId xmlns:a16="http://schemas.microsoft.com/office/drawing/2014/main" id="{8FC86674-DD86-4AF1-987C-515816B95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74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1239</xdr:col>
      <xdr:colOff>0</xdr:colOff>
      <xdr:row>89</xdr:row>
      <xdr:rowOff>0</xdr:rowOff>
    </xdr:from>
    <xdr:ext cx="152400" cy="152400"/>
    <xdr:pic>
      <xdr:nvPicPr>
        <xdr:cNvPr id="1248" name="Image 1247">
          <a:extLst>
            <a:ext uri="{FF2B5EF4-FFF2-40B4-BE49-F238E27FC236}">
              <a16:creationId xmlns:a16="http://schemas.microsoft.com/office/drawing/2014/main" id="{6001F154-AFE2-46FB-8360-8EF86390B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38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1240</xdr:col>
      <xdr:colOff>0</xdr:colOff>
      <xdr:row>89</xdr:row>
      <xdr:rowOff>0</xdr:rowOff>
    </xdr:from>
    <xdr:ext cx="152400" cy="152400"/>
    <xdr:pic>
      <xdr:nvPicPr>
        <xdr:cNvPr id="1249" name="Image 1248">
          <a:extLst>
            <a:ext uri="{FF2B5EF4-FFF2-40B4-BE49-F238E27FC236}">
              <a16:creationId xmlns:a16="http://schemas.microsoft.com/office/drawing/2014/main" id="{6918DC41-D923-4C71-80DF-580A61559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02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1241</xdr:col>
      <xdr:colOff>0</xdr:colOff>
      <xdr:row>89</xdr:row>
      <xdr:rowOff>0</xdr:rowOff>
    </xdr:from>
    <xdr:ext cx="152400" cy="152400"/>
    <xdr:pic>
      <xdr:nvPicPr>
        <xdr:cNvPr id="1250" name="Image 1249">
          <a:extLst>
            <a:ext uri="{FF2B5EF4-FFF2-40B4-BE49-F238E27FC236}">
              <a16:creationId xmlns:a16="http://schemas.microsoft.com/office/drawing/2014/main" id="{6D176714-B5EB-46BD-919B-D3EACEDB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67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1242</xdr:col>
      <xdr:colOff>0</xdr:colOff>
      <xdr:row>89</xdr:row>
      <xdr:rowOff>0</xdr:rowOff>
    </xdr:from>
    <xdr:ext cx="152400" cy="152400"/>
    <xdr:pic>
      <xdr:nvPicPr>
        <xdr:cNvPr id="1251" name="Image 1250">
          <a:extLst>
            <a:ext uri="{FF2B5EF4-FFF2-40B4-BE49-F238E27FC236}">
              <a16:creationId xmlns:a16="http://schemas.microsoft.com/office/drawing/2014/main" id="{00CDAC14-9E1B-4057-B229-C1FCD812A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31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1243</xdr:col>
      <xdr:colOff>0</xdr:colOff>
      <xdr:row>89</xdr:row>
      <xdr:rowOff>0</xdr:rowOff>
    </xdr:from>
    <xdr:ext cx="152400" cy="152400"/>
    <xdr:pic>
      <xdr:nvPicPr>
        <xdr:cNvPr id="1252" name="Image 1251">
          <a:extLst>
            <a:ext uri="{FF2B5EF4-FFF2-40B4-BE49-F238E27FC236}">
              <a16:creationId xmlns:a16="http://schemas.microsoft.com/office/drawing/2014/main" id="{F95FC9A2-3984-4018-92B3-5708BA762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95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1244</xdr:col>
      <xdr:colOff>0</xdr:colOff>
      <xdr:row>89</xdr:row>
      <xdr:rowOff>0</xdr:rowOff>
    </xdr:from>
    <xdr:ext cx="152400" cy="152400"/>
    <xdr:pic>
      <xdr:nvPicPr>
        <xdr:cNvPr id="1253" name="Image 1252">
          <a:extLst>
            <a:ext uri="{FF2B5EF4-FFF2-40B4-BE49-F238E27FC236}">
              <a16:creationId xmlns:a16="http://schemas.microsoft.com/office/drawing/2014/main" id="{73A9E680-BFEA-429D-B5A4-42613D963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59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1245</xdr:col>
      <xdr:colOff>0</xdr:colOff>
      <xdr:row>89</xdr:row>
      <xdr:rowOff>0</xdr:rowOff>
    </xdr:from>
    <xdr:ext cx="152400" cy="152400"/>
    <xdr:pic>
      <xdr:nvPicPr>
        <xdr:cNvPr id="1254" name="Image 1253">
          <a:extLst>
            <a:ext uri="{FF2B5EF4-FFF2-40B4-BE49-F238E27FC236}">
              <a16:creationId xmlns:a16="http://schemas.microsoft.com/office/drawing/2014/main" id="{867E9DA5-C5DD-4F61-B616-7532386F1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24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1246</xdr:col>
      <xdr:colOff>0</xdr:colOff>
      <xdr:row>89</xdr:row>
      <xdr:rowOff>0</xdr:rowOff>
    </xdr:from>
    <xdr:ext cx="152400" cy="152400"/>
    <xdr:pic>
      <xdr:nvPicPr>
        <xdr:cNvPr id="1255" name="Image 1254">
          <a:extLst>
            <a:ext uri="{FF2B5EF4-FFF2-40B4-BE49-F238E27FC236}">
              <a16:creationId xmlns:a16="http://schemas.microsoft.com/office/drawing/2014/main" id="{1B12FF55-35A7-4B30-A5E8-4101DE8C2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88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1247</xdr:col>
      <xdr:colOff>0</xdr:colOff>
      <xdr:row>89</xdr:row>
      <xdr:rowOff>0</xdr:rowOff>
    </xdr:from>
    <xdr:ext cx="152400" cy="152400"/>
    <xdr:pic>
      <xdr:nvPicPr>
        <xdr:cNvPr id="1256" name="Image 1255">
          <a:extLst>
            <a:ext uri="{FF2B5EF4-FFF2-40B4-BE49-F238E27FC236}">
              <a16:creationId xmlns:a16="http://schemas.microsoft.com/office/drawing/2014/main" id="{127D1463-D5D1-4024-972E-2AC47C9B7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52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1248</xdr:col>
      <xdr:colOff>0</xdr:colOff>
      <xdr:row>89</xdr:row>
      <xdr:rowOff>0</xdr:rowOff>
    </xdr:from>
    <xdr:ext cx="152400" cy="152400"/>
    <xdr:pic>
      <xdr:nvPicPr>
        <xdr:cNvPr id="1257" name="Image 1256">
          <a:extLst>
            <a:ext uri="{FF2B5EF4-FFF2-40B4-BE49-F238E27FC236}">
              <a16:creationId xmlns:a16="http://schemas.microsoft.com/office/drawing/2014/main" id="{57C03D81-4C76-4CFA-AD28-BC9AE2A90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16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1249</xdr:col>
      <xdr:colOff>0</xdr:colOff>
      <xdr:row>89</xdr:row>
      <xdr:rowOff>0</xdr:rowOff>
    </xdr:from>
    <xdr:ext cx="152400" cy="152400"/>
    <xdr:pic>
      <xdr:nvPicPr>
        <xdr:cNvPr id="1258" name="Image 1257">
          <a:extLst>
            <a:ext uri="{FF2B5EF4-FFF2-40B4-BE49-F238E27FC236}">
              <a16:creationId xmlns:a16="http://schemas.microsoft.com/office/drawing/2014/main" id="{3AE93021-8071-4EBE-B9E6-1092C90F3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1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1250</xdr:col>
      <xdr:colOff>0</xdr:colOff>
      <xdr:row>89</xdr:row>
      <xdr:rowOff>0</xdr:rowOff>
    </xdr:from>
    <xdr:ext cx="152400" cy="152400"/>
    <xdr:pic>
      <xdr:nvPicPr>
        <xdr:cNvPr id="1259" name="Image 1258">
          <a:extLst>
            <a:ext uri="{FF2B5EF4-FFF2-40B4-BE49-F238E27FC236}">
              <a16:creationId xmlns:a16="http://schemas.microsoft.com/office/drawing/2014/main" id="{AEAB224F-CE62-44A7-80E3-A6A3222BE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45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1251</xdr:col>
      <xdr:colOff>0</xdr:colOff>
      <xdr:row>89</xdr:row>
      <xdr:rowOff>0</xdr:rowOff>
    </xdr:from>
    <xdr:ext cx="152400" cy="152400"/>
    <xdr:pic>
      <xdr:nvPicPr>
        <xdr:cNvPr id="1260" name="Image 1259">
          <a:extLst>
            <a:ext uri="{FF2B5EF4-FFF2-40B4-BE49-F238E27FC236}">
              <a16:creationId xmlns:a16="http://schemas.microsoft.com/office/drawing/2014/main" id="{76E309C2-2B03-4B35-868C-9011E47B3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09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1252</xdr:col>
      <xdr:colOff>0</xdr:colOff>
      <xdr:row>89</xdr:row>
      <xdr:rowOff>0</xdr:rowOff>
    </xdr:from>
    <xdr:ext cx="152400" cy="152400"/>
    <xdr:pic>
      <xdr:nvPicPr>
        <xdr:cNvPr id="1261" name="Image 1260">
          <a:extLst>
            <a:ext uri="{FF2B5EF4-FFF2-40B4-BE49-F238E27FC236}">
              <a16:creationId xmlns:a16="http://schemas.microsoft.com/office/drawing/2014/main" id="{444F14E2-7960-4DAE-8C1F-9E99A8C61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73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1253</xdr:col>
      <xdr:colOff>0</xdr:colOff>
      <xdr:row>89</xdr:row>
      <xdr:rowOff>0</xdr:rowOff>
    </xdr:from>
    <xdr:ext cx="152400" cy="152400"/>
    <xdr:pic>
      <xdr:nvPicPr>
        <xdr:cNvPr id="1262" name="Image 1261">
          <a:extLst>
            <a:ext uri="{FF2B5EF4-FFF2-40B4-BE49-F238E27FC236}">
              <a16:creationId xmlns:a16="http://schemas.microsoft.com/office/drawing/2014/main" id="{F93277CA-633D-4A14-982D-E12ADA14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38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1254</xdr:col>
      <xdr:colOff>0</xdr:colOff>
      <xdr:row>89</xdr:row>
      <xdr:rowOff>0</xdr:rowOff>
    </xdr:from>
    <xdr:ext cx="152400" cy="152400"/>
    <xdr:pic>
      <xdr:nvPicPr>
        <xdr:cNvPr id="1263" name="Image 1262">
          <a:extLst>
            <a:ext uri="{FF2B5EF4-FFF2-40B4-BE49-F238E27FC236}">
              <a16:creationId xmlns:a16="http://schemas.microsoft.com/office/drawing/2014/main" id="{53386DE0-E0E5-48C1-BA71-FD3F1AB94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02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1255</xdr:col>
      <xdr:colOff>0</xdr:colOff>
      <xdr:row>89</xdr:row>
      <xdr:rowOff>0</xdr:rowOff>
    </xdr:from>
    <xdr:ext cx="152400" cy="152400"/>
    <xdr:pic>
      <xdr:nvPicPr>
        <xdr:cNvPr id="1264" name="Image 1263">
          <a:extLst>
            <a:ext uri="{FF2B5EF4-FFF2-40B4-BE49-F238E27FC236}">
              <a16:creationId xmlns:a16="http://schemas.microsoft.com/office/drawing/2014/main" id="{2278ED0B-6A7D-4264-A519-4174755B0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1256</xdr:col>
      <xdr:colOff>0</xdr:colOff>
      <xdr:row>89</xdr:row>
      <xdr:rowOff>0</xdr:rowOff>
    </xdr:from>
    <xdr:ext cx="152400" cy="152400"/>
    <xdr:pic>
      <xdr:nvPicPr>
        <xdr:cNvPr id="1265" name="Image 1264">
          <a:extLst>
            <a:ext uri="{FF2B5EF4-FFF2-40B4-BE49-F238E27FC236}">
              <a16:creationId xmlns:a16="http://schemas.microsoft.com/office/drawing/2014/main" id="{6B897EAB-1B5C-47FF-ACA0-D2B1D3592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30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1257</xdr:col>
      <xdr:colOff>0</xdr:colOff>
      <xdr:row>89</xdr:row>
      <xdr:rowOff>0</xdr:rowOff>
    </xdr:from>
    <xdr:ext cx="152400" cy="152400"/>
    <xdr:pic>
      <xdr:nvPicPr>
        <xdr:cNvPr id="1266" name="Image 1265">
          <a:extLst>
            <a:ext uri="{FF2B5EF4-FFF2-40B4-BE49-F238E27FC236}">
              <a16:creationId xmlns:a16="http://schemas.microsoft.com/office/drawing/2014/main" id="{B260191E-C179-4099-8A5B-9FFDE1E75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5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1258</xdr:col>
      <xdr:colOff>0</xdr:colOff>
      <xdr:row>89</xdr:row>
      <xdr:rowOff>0</xdr:rowOff>
    </xdr:from>
    <xdr:ext cx="152400" cy="152400"/>
    <xdr:pic>
      <xdr:nvPicPr>
        <xdr:cNvPr id="1267" name="Image 1266">
          <a:extLst>
            <a:ext uri="{FF2B5EF4-FFF2-40B4-BE49-F238E27FC236}">
              <a16:creationId xmlns:a16="http://schemas.microsoft.com/office/drawing/2014/main" id="{E5FBA6BD-C5CF-41B5-BDDF-B96AA7E26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59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1259</xdr:col>
      <xdr:colOff>0</xdr:colOff>
      <xdr:row>89</xdr:row>
      <xdr:rowOff>0</xdr:rowOff>
    </xdr:from>
    <xdr:ext cx="152400" cy="152400"/>
    <xdr:pic>
      <xdr:nvPicPr>
        <xdr:cNvPr id="1268" name="Image 1267">
          <a:extLst>
            <a:ext uri="{FF2B5EF4-FFF2-40B4-BE49-F238E27FC236}">
              <a16:creationId xmlns:a16="http://schemas.microsoft.com/office/drawing/2014/main" id="{C178D2DF-48B7-4937-B156-C56DC3579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23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1260</xdr:col>
      <xdr:colOff>0</xdr:colOff>
      <xdr:row>89</xdr:row>
      <xdr:rowOff>0</xdr:rowOff>
    </xdr:from>
    <xdr:ext cx="152400" cy="152400"/>
    <xdr:pic>
      <xdr:nvPicPr>
        <xdr:cNvPr id="1269" name="Image 1268">
          <a:extLst>
            <a:ext uri="{FF2B5EF4-FFF2-40B4-BE49-F238E27FC236}">
              <a16:creationId xmlns:a16="http://schemas.microsoft.com/office/drawing/2014/main" id="{35814B35-089B-4AFD-A21D-D6DDE8ECF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87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1261</xdr:col>
      <xdr:colOff>0</xdr:colOff>
      <xdr:row>89</xdr:row>
      <xdr:rowOff>0</xdr:rowOff>
    </xdr:from>
    <xdr:ext cx="152400" cy="152400"/>
    <xdr:pic>
      <xdr:nvPicPr>
        <xdr:cNvPr id="1270" name="Image 1269">
          <a:extLst>
            <a:ext uri="{FF2B5EF4-FFF2-40B4-BE49-F238E27FC236}">
              <a16:creationId xmlns:a16="http://schemas.microsoft.com/office/drawing/2014/main" id="{0E940602-B994-4254-B893-67EB7400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52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1262</xdr:col>
      <xdr:colOff>0</xdr:colOff>
      <xdr:row>89</xdr:row>
      <xdr:rowOff>0</xdr:rowOff>
    </xdr:from>
    <xdr:ext cx="152400" cy="152400"/>
    <xdr:pic>
      <xdr:nvPicPr>
        <xdr:cNvPr id="1271" name="Image 1270">
          <a:extLst>
            <a:ext uri="{FF2B5EF4-FFF2-40B4-BE49-F238E27FC236}">
              <a16:creationId xmlns:a16="http://schemas.microsoft.com/office/drawing/2014/main" id="{B2005C36-4C1D-43AE-A2A5-52AC0EAAF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16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1263</xdr:col>
      <xdr:colOff>0</xdr:colOff>
      <xdr:row>89</xdr:row>
      <xdr:rowOff>0</xdr:rowOff>
    </xdr:from>
    <xdr:ext cx="152400" cy="152400"/>
    <xdr:pic>
      <xdr:nvPicPr>
        <xdr:cNvPr id="1272" name="Image 1271">
          <a:extLst>
            <a:ext uri="{FF2B5EF4-FFF2-40B4-BE49-F238E27FC236}">
              <a16:creationId xmlns:a16="http://schemas.microsoft.com/office/drawing/2014/main" id="{A32A3A6F-F778-460B-B167-7DA5D3344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0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1264</xdr:col>
      <xdr:colOff>0</xdr:colOff>
      <xdr:row>89</xdr:row>
      <xdr:rowOff>0</xdr:rowOff>
    </xdr:from>
    <xdr:ext cx="152400" cy="152400"/>
    <xdr:pic>
      <xdr:nvPicPr>
        <xdr:cNvPr id="1273" name="Image 1272">
          <a:extLst>
            <a:ext uri="{FF2B5EF4-FFF2-40B4-BE49-F238E27FC236}">
              <a16:creationId xmlns:a16="http://schemas.microsoft.com/office/drawing/2014/main" id="{E9CDA83E-9AC4-446B-B793-8724FC8A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44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1265</xdr:col>
      <xdr:colOff>0</xdr:colOff>
      <xdr:row>89</xdr:row>
      <xdr:rowOff>0</xdr:rowOff>
    </xdr:from>
    <xdr:ext cx="152400" cy="152400"/>
    <xdr:pic>
      <xdr:nvPicPr>
        <xdr:cNvPr id="1274" name="Image 1273">
          <a:extLst>
            <a:ext uri="{FF2B5EF4-FFF2-40B4-BE49-F238E27FC236}">
              <a16:creationId xmlns:a16="http://schemas.microsoft.com/office/drawing/2014/main" id="{93DF7E9C-8459-416E-9EF2-43A031AAE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09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1266</xdr:col>
      <xdr:colOff>0</xdr:colOff>
      <xdr:row>89</xdr:row>
      <xdr:rowOff>0</xdr:rowOff>
    </xdr:from>
    <xdr:ext cx="152400" cy="152400"/>
    <xdr:pic>
      <xdr:nvPicPr>
        <xdr:cNvPr id="1275" name="Image 1274">
          <a:extLst>
            <a:ext uri="{FF2B5EF4-FFF2-40B4-BE49-F238E27FC236}">
              <a16:creationId xmlns:a16="http://schemas.microsoft.com/office/drawing/2014/main" id="{9F3C79AA-FDCF-4950-80F8-8327662F6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1267</xdr:col>
      <xdr:colOff>0</xdr:colOff>
      <xdr:row>89</xdr:row>
      <xdr:rowOff>0</xdr:rowOff>
    </xdr:from>
    <xdr:ext cx="152400" cy="152400"/>
    <xdr:pic>
      <xdr:nvPicPr>
        <xdr:cNvPr id="1276" name="Image 1275">
          <a:extLst>
            <a:ext uri="{FF2B5EF4-FFF2-40B4-BE49-F238E27FC236}">
              <a16:creationId xmlns:a16="http://schemas.microsoft.com/office/drawing/2014/main" id="{784D2F0B-F5FB-4008-BEBB-FD80BFEC4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7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1268</xdr:col>
      <xdr:colOff>0</xdr:colOff>
      <xdr:row>89</xdr:row>
      <xdr:rowOff>0</xdr:rowOff>
    </xdr:from>
    <xdr:ext cx="152400" cy="152400"/>
    <xdr:pic>
      <xdr:nvPicPr>
        <xdr:cNvPr id="1277" name="Image 1276">
          <a:extLst>
            <a:ext uri="{FF2B5EF4-FFF2-40B4-BE49-F238E27FC236}">
              <a16:creationId xmlns:a16="http://schemas.microsoft.com/office/drawing/2014/main" id="{1FD69756-7FE3-4A7F-9428-B84F82E61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01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1269</xdr:col>
      <xdr:colOff>0</xdr:colOff>
      <xdr:row>89</xdr:row>
      <xdr:rowOff>0</xdr:rowOff>
    </xdr:from>
    <xdr:ext cx="152400" cy="152400"/>
    <xdr:pic>
      <xdr:nvPicPr>
        <xdr:cNvPr id="1278" name="Image 1277">
          <a:extLst>
            <a:ext uri="{FF2B5EF4-FFF2-40B4-BE49-F238E27FC236}">
              <a16:creationId xmlns:a16="http://schemas.microsoft.com/office/drawing/2014/main" id="{520EFF9E-C7DA-4280-BFDC-FAC80EFB0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6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1270</xdr:col>
      <xdr:colOff>0</xdr:colOff>
      <xdr:row>89</xdr:row>
      <xdr:rowOff>0</xdr:rowOff>
    </xdr:from>
    <xdr:ext cx="152400" cy="152400"/>
    <xdr:pic>
      <xdr:nvPicPr>
        <xdr:cNvPr id="1279" name="Image 1278">
          <a:extLst>
            <a:ext uri="{FF2B5EF4-FFF2-40B4-BE49-F238E27FC236}">
              <a16:creationId xmlns:a16="http://schemas.microsoft.com/office/drawing/2014/main" id="{6FB8A35F-7601-4B9C-8D44-F6C682101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30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1271</xdr:col>
      <xdr:colOff>0</xdr:colOff>
      <xdr:row>89</xdr:row>
      <xdr:rowOff>0</xdr:rowOff>
    </xdr:from>
    <xdr:ext cx="152400" cy="152400"/>
    <xdr:pic>
      <xdr:nvPicPr>
        <xdr:cNvPr id="1280" name="Image 1279">
          <a:extLst>
            <a:ext uri="{FF2B5EF4-FFF2-40B4-BE49-F238E27FC236}">
              <a16:creationId xmlns:a16="http://schemas.microsoft.com/office/drawing/2014/main" id="{34CDC217-562E-482F-B725-CB98646A6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4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1272</xdr:col>
      <xdr:colOff>0</xdr:colOff>
      <xdr:row>89</xdr:row>
      <xdr:rowOff>0</xdr:rowOff>
    </xdr:from>
    <xdr:ext cx="152400" cy="152400"/>
    <xdr:pic>
      <xdr:nvPicPr>
        <xdr:cNvPr id="1281" name="Image 1280">
          <a:extLst>
            <a:ext uri="{FF2B5EF4-FFF2-40B4-BE49-F238E27FC236}">
              <a16:creationId xmlns:a16="http://schemas.microsoft.com/office/drawing/2014/main" id="{EE095457-2703-4BB3-967E-1A8F0A42B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8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1273</xdr:col>
      <xdr:colOff>0</xdr:colOff>
      <xdr:row>89</xdr:row>
      <xdr:rowOff>0</xdr:rowOff>
    </xdr:from>
    <xdr:ext cx="152400" cy="152400"/>
    <xdr:pic>
      <xdr:nvPicPr>
        <xdr:cNvPr id="1282" name="Image 1281">
          <a:extLst>
            <a:ext uri="{FF2B5EF4-FFF2-40B4-BE49-F238E27FC236}">
              <a16:creationId xmlns:a16="http://schemas.microsoft.com/office/drawing/2014/main" id="{99BAAB9F-2B94-4E78-9983-5FD5D3B3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23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1274</xdr:col>
      <xdr:colOff>0</xdr:colOff>
      <xdr:row>89</xdr:row>
      <xdr:rowOff>0</xdr:rowOff>
    </xdr:from>
    <xdr:ext cx="152400" cy="152400"/>
    <xdr:pic>
      <xdr:nvPicPr>
        <xdr:cNvPr id="1283" name="Image 1282">
          <a:extLst>
            <a:ext uri="{FF2B5EF4-FFF2-40B4-BE49-F238E27FC236}">
              <a16:creationId xmlns:a16="http://schemas.microsoft.com/office/drawing/2014/main" id="{EE5F99A2-5CA3-40FB-B25C-1E6913B57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87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1275</xdr:col>
      <xdr:colOff>0</xdr:colOff>
      <xdr:row>89</xdr:row>
      <xdr:rowOff>0</xdr:rowOff>
    </xdr:from>
    <xdr:ext cx="152400" cy="152400"/>
    <xdr:pic>
      <xdr:nvPicPr>
        <xdr:cNvPr id="1284" name="Image 1283">
          <a:extLst>
            <a:ext uri="{FF2B5EF4-FFF2-40B4-BE49-F238E27FC236}">
              <a16:creationId xmlns:a16="http://schemas.microsoft.com/office/drawing/2014/main" id="{A0D35EBA-0C0A-4DBA-A271-381B25A7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1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1276</xdr:col>
      <xdr:colOff>0</xdr:colOff>
      <xdr:row>89</xdr:row>
      <xdr:rowOff>0</xdr:rowOff>
    </xdr:from>
    <xdr:ext cx="152400" cy="152400"/>
    <xdr:pic>
      <xdr:nvPicPr>
        <xdr:cNvPr id="1285" name="Image 1284">
          <a:extLst>
            <a:ext uri="{FF2B5EF4-FFF2-40B4-BE49-F238E27FC236}">
              <a16:creationId xmlns:a16="http://schemas.microsoft.com/office/drawing/2014/main" id="{ABBCD1B3-B177-4DA2-A337-8BC711FD5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15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1277</xdr:col>
      <xdr:colOff>0</xdr:colOff>
      <xdr:row>89</xdr:row>
      <xdr:rowOff>0</xdr:rowOff>
    </xdr:from>
    <xdr:ext cx="152400" cy="152400"/>
    <xdr:pic>
      <xdr:nvPicPr>
        <xdr:cNvPr id="1286" name="Image 1285">
          <a:extLst>
            <a:ext uri="{FF2B5EF4-FFF2-40B4-BE49-F238E27FC236}">
              <a16:creationId xmlns:a16="http://schemas.microsoft.com/office/drawing/2014/main" id="{6334A5E8-D3CB-421C-9439-7138F063F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80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1278</xdr:col>
      <xdr:colOff>0</xdr:colOff>
      <xdr:row>89</xdr:row>
      <xdr:rowOff>0</xdr:rowOff>
    </xdr:from>
    <xdr:ext cx="152400" cy="152400"/>
    <xdr:pic>
      <xdr:nvPicPr>
        <xdr:cNvPr id="1287" name="Image 1286">
          <a:extLst>
            <a:ext uri="{FF2B5EF4-FFF2-40B4-BE49-F238E27FC236}">
              <a16:creationId xmlns:a16="http://schemas.microsoft.com/office/drawing/2014/main" id="{A1D34650-2291-4F19-AC9A-060A52FFC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44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1279</xdr:col>
      <xdr:colOff>0</xdr:colOff>
      <xdr:row>89</xdr:row>
      <xdr:rowOff>0</xdr:rowOff>
    </xdr:from>
    <xdr:ext cx="152400" cy="152400"/>
    <xdr:pic>
      <xdr:nvPicPr>
        <xdr:cNvPr id="1288" name="Image 1287">
          <a:extLst>
            <a:ext uri="{FF2B5EF4-FFF2-40B4-BE49-F238E27FC236}">
              <a16:creationId xmlns:a16="http://schemas.microsoft.com/office/drawing/2014/main" id="{D16DF3C7-D578-43BD-84B2-9C28A3644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08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1280</xdr:col>
      <xdr:colOff>0</xdr:colOff>
      <xdr:row>89</xdr:row>
      <xdr:rowOff>0</xdr:rowOff>
    </xdr:from>
    <xdr:ext cx="152400" cy="152400"/>
    <xdr:pic>
      <xdr:nvPicPr>
        <xdr:cNvPr id="1289" name="Image 1288">
          <a:extLst>
            <a:ext uri="{FF2B5EF4-FFF2-40B4-BE49-F238E27FC236}">
              <a16:creationId xmlns:a16="http://schemas.microsoft.com/office/drawing/2014/main" id="{A5206281-09EC-4876-9056-CEB35EE2D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72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1281</xdr:col>
      <xdr:colOff>0</xdr:colOff>
      <xdr:row>89</xdr:row>
      <xdr:rowOff>0</xdr:rowOff>
    </xdr:from>
    <xdr:ext cx="152400" cy="152400"/>
    <xdr:pic>
      <xdr:nvPicPr>
        <xdr:cNvPr id="1290" name="Image 1289">
          <a:extLst>
            <a:ext uri="{FF2B5EF4-FFF2-40B4-BE49-F238E27FC236}">
              <a16:creationId xmlns:a16="http://schemas.microsoft.com/office/drawing/2014/main" id="{A9A2777A-50E5-4440-9AE9-351DD4F8C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37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1282</xdr:col>
      <xdr:colOff>0</xdr:colOff>
      <xdr:row>89</xdr:row>
      <xdr:rowOff>0</xdr:rowOff>
    </xdr:from>
    <xdr:ext cx="152400" cy="152400"/>
    <xdr:pic>
      <xdr:nvPicPr>
        <xdr:cNvPr id="1291" name="Image 1290">
          <a:extLst>
            <a:ext uri="{FF2B5EF4-FFF2-40B4-BE49-F238E27FC236}">
              <a16:creationId xmlns:a16="http://schemas.microsoft.com/office/drawing/2014/main" id="{E9D444FA-ED22-486B-BFD7-9E1041C0C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01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1283</xdr:col>
      <xdr:colOff>0</xdr:colOff>
      <xdr:row>89</xdr:row>
      <xdr:rowOff>0</xdr:rowOff>
    </xdr:from>
    <xdr:ext cx="152400" cy="152400"/>
    <xdr:pic>
      <xdr:nvPicPr>
        <xdr:cNvPr id="1292" name="Image 1291">
          <a:extLst>
            <a:ext uri="{FF2B5EF4-FFF2-40B4-BE49-F238E27FC236}">
              <a16:creationId xmlns:a16="http://schemas.microsoft.com/office/drawing/2014/main" id="{1BF9F156-0BF2-4103-A739-D8366FF92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65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1284</xdr:col>
      <xdr:colOff>0</xdr:colOff>
      <xdr:row>89</xdr:row>
      <xdr:rowOff>0</xdr:rowOff>
    </xdr:from>
    <xdr:ext cx="152400" cy="152400"/>
    <xdr:pic>
      <xdr:nvPicPr>
        <xdr:cNvPr id="1293" name="Image 1292">
          <a:extLst>
            <a:ext uri="{FF2B5EF4-FFF2-40B4-BE49-F238E27FC236}">
              <a16:creationId xmlns:a16="http://schemas.microsoft.com/office/drawing/2014/main" id="{AAE5F995-3AE0-490B-AE28-2CE03D9C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29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1285</xdr:col>
      <xdr:colOff>0</xdr:colOff>
      <xdr:row>89</xdr:row>
      <xdr:rowOff>0</xdr:rowOff>
    </xdr:from>
    <xdr:ext cx="152400" cy="152400"/>
    <xdr:pic>
      <xdr:nvPicPr>
        <xdr:cNvPr id="1294" name="Image 1293">
          <a:extLst>
            <a:ext uri="{FF2B5EF4-FFF2-40B4-BE49-F238E27FC236}">
              <a16:creationId xmlns:a16="http://schemas.microsoft.com/office/drawing/2014/main" id="{F3A810CE-D277-4E37-90CE-FD95237F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94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1286</xdr:col>
      <xdr:colOff>0</xdr:colOff>
      <xdr:row>89</xdr:row>
      <xdr:rowOff>0</xdr:rowOff>
    </xdr:from>
    <xdr:ext cx="152400" cy="152400"/>
    <xdr:pic>
      <xdr:nvPicPr>
        <xdr:cNvPr id="1295" name="Image 1294">
          <a:extLst>
            <a:ext uri="{FF2B5EF4-FFF2-40B4-BE49-F238E27FC236}">
              <a16:creationId xmlns:a16="http://schemas.microsoft.com/office/drawing/2014/main" id="{76962D37-99B1-422C-8100-5CF6FC314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58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1287</xdr:col>
      <xdr:colOff>0</xdr:colOff>
      <xdr:row>89</xdr:row>
      <xdr:rowOff>0</xdr:rowOff>
    </xdr:from>
    <xdr:ext cx="152400" cy="152400"/>
    <xdr:pic>
      <xdr:nvPicPr>
        <xdr:cNvPr id="1296" name="Image 1295">
          <a:extLst>
            <a:ext uri="{FF2B5EF4-FFF2-40B4-BE49-F238E27FC236}">
              <a16:creationId xmlns:a16="http://schemas.microsoft.com/office/drawing/2014/main" id="{775AB352-F746-4C14-999E-A491BC7DF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22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1288</xdr:col>
      <xdr:colOff>0</xdr:colOff>
      <xdr:row>89</xdr:row>
      <xdr:rowOff>0</xdr:rowOff>
    </xdr:from>
    <xdr:ext cx="152400" cy="152400"/>
    <xdr:pic>
      <xdr:nvPicPr>
        <xdr:cNvPr id="1297" name="Image 1296">
          <a:extLst>
            <a:ext uri="{FF2B5EF4-FFF2-40B4-BE49-F238E27FC236}">
              <a16:creationId xmlns:a16="http://schemas.microsoft.com/office/drawing/2014/main" id="{0236FFE8-3EA1-4968-836B-9FE1FD9D7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86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1289</xdr:col>
      <xdr:colOff>0</xdr:colOff>
      <xdr:row>89</xdr:row>
      <xdr:rowOff>0</xdr:rowOff>
    </xdr:from>
    <xdr:ext cx="152400" cy="152400"/>
    <xdr:pic>
      <xdr:nvPicPr>
        <xdr:cNvPr id="1298" name="Image 1297">
          <a:extLst>
            <a:ext uri="{FF2B5EF4-FFF2-40B4-BE49-F238E27FC236}">
              <a16:creationId xmlns:a16="http://schemas.microsoft.com/office/drawing/2014/main" id="{808AC718-86E2-493E-9A92-CEC9F11D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1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1290</xdr:col>
      <xdr:colOff>0</xdr:colOff>
      <xdr:row>89</xdr:row>
      <xdr:rowOff>0</xdr:rowOff>
    </xdr:from>
    <xdr:ext cx="152400" cy="152400"/>
    <xdr:pic>
      <xdr:nvPicPr>
        <xdr:cNvPr id="1299" name="Image 1298">
          <a:extLst>
            <a:ext uri="{FF2B5EF4-FFF2-40B4-BE49-F238E27FC236}">
              <a16:creationId xmlns:a16="http://schemas.microsoft.com/office/drawing/2014/main" id="{932E2B4E-7391-4EA2-8A99-DC2D92900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15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1291</xdr:col>
      <xdr:colOff>0</xdr:colOff>
      <xdr:row>89</xdr:row>
      <xdr:rowOff>0</xdr:rowOff>
    </xdr:from>
    <xdr:ext cx="152400" cy="152400"/>
    <xdr:pic>
      <xdr:nvPicPr>
        <xdr:cNvPr id="1300" name="Image 1299">
          <a:extLst>
            <a:ext uri="{FF2B5EF4-FFF2-40B4-BE49-F238E27FC236}">
              <a16:creationId xmlns:a16="http://schemas.microsoft.com/office/drawing/2014/main" id="{36444C3C-6A07-4A6E-8DD9-8FDB921EC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9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1292</xdr:col>
      <xdr:colOff>0</xdr:colOff>
      <xdr:row>89</xdr:row>
      <xdr:rowOff>0</xdr:rowOff>
    </xdr:from>
    <xdr:ext cx="152400" cy="152400"/>
    <xdr:pic>
      <xdr:nvPicPr>
        <xdr:cNvPr id="1301" name="Image 1300">
          <a:extLst>
            <a:ext uri="{FF2B5EF4-FFF2-40B4-BE49-F238E27FC236}">
              <a16:creationId xmlns:a16="http://schemas.microsoft.com/office/drawing/2014/main" id="{EE7DFBE9-9C08-475A-BB8B-C47D59207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43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1293</xdr:col>
      <xdr:colOff>0</xdr:colOff>
      <xdr:row>89</xdr:row>
      <xdr:rowOff>0</xdr:rowOff>
    </xdr:from>
    <xdr:ext cx="152400" cy="152400"/>
    <xdr:pic>
      <xdr:nvPicPr>
        <xdr:cNvPr id="1302" name="Image 1301">
          <a:extLst>
            <a:ext uri="{FF2B5EF4-FFF2-40B4-BE49-F238E27FC236}">
              <a16:creationId xmlns:a16="http://schemas.microsoft.com/office/drawing/2014/main" id="{90F78DDF-16B8-45DC-99F5-836F58BDC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08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1294</xdr:col>
      <xdr:colOff>0</xdr:colOff>
      <xdr:row>89</xdr:row>
      <xdr:rowOff>0</xdr:rowOff>
    </xdr:from>
    <xdr:ext cx="152400" cy="152400"/>
    <xdr:pic>
      <xdr:nvPicPr>
        <xdr:cNvPr id="1303" name="Image 1302">
          <a:extLst>
            <a:ext uri="{FF2B5EF4-FFF2-40B4-BE49-F238E27FC236}">
              <a16:creationId xmlns:a16="http://schemas.microsoft.com/office/drawing/2014/main" id="{97898D71-E026-43FA-8365-081BD19DF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72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1295</xdr:col>
      <xdr:colOff>0</xdr:colOff>
      <xdr:row>89</xdr:row>
      <xdr:rowOff>0</xdr:rowOff>
    </xdr:from>
    <xdr:ext cx="152400" cy="152400"/>
    <xdr:pic>
      <xdr:nvPicPr>
        <xdr:cNvPr id="1304" name="Image 1303">
          <a:extLst>
            <a:ext uri="{FF2B5EF4-FFF2-40B4-BE49-F238E27FC236}">
              <a16:creationId xmlns:a16="http://schemas.microsoft.com/office/drawing/2014/main" id="{DBAB39A7-B6A8-4627-9FA9-4DAF5FFE4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36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1296</xdr:col>
      <xdr:colOff>0</xdr:colOff>
      <xdr:row>89</xdr:row>
      <xdr:rowOff>0</xdr:rowOff>
    </xdr:from>
    <xdr:ext cx="152400" cy="152400"/>
    <xdr:pic>
      <xdr:nvPicPr>
        <xdr:cNvPr id="1305" name="Image 1304">
          <a:extLst>
            <a:ext uri="{FF2B5EF4-FFF2-40B4-BE49-F238E27FC236}">
              <a16:creationId xmlns:a16="http://schemas.microsoft.com/office/drawing/2014/main" id="{8A053987-4D10-4F14-B75A-7AE830B0B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00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1297</xdr:col>
      <xdr:colOff>0</xdr:colOff>
      <xdr:row>89</xdr:row>
      <xdr:rowOff>0</xdr:rowOff>
    </xdr:from>
    <xdr:ext cx="152400" cy="152400"/>
    <xdr:pic>
      <xdr:nvPicPr>
        <xdr:cNvPr id="1306" name="Image 1305">
          <a:extLst>
            <a:ext uri="{FF2B5EF4-FFF2-40B4-BE49-F238E27FC236}">
              <a16:creationId xmlns:a16="http://schemas.microsoft.com/office/drawing/2014/main" id="{31A28EF6-1FE2-480E-9189-9F26E150D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65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1298</xdr:col>
      <xdr:colOff>0</xdr:colOff>
      <xdr:row>89</xdr:row>
      <xdr:rowOff>0</xdr:rowOff>
    </xdr:from>
    <xdr:ext cx="152400" cy="152400"/>
    <xdr:pic>
      <xdr:nvPicPr>
        <xdr:cNvPr id="1307" name="Image 1306">
          <a:extLst>
            <a:ext uri="{FF2B5EF4-FFF2-40B4-BE49-F238E27FC236}">
              <a16:creationId xmlns:a16="http://schemas.microsoft.com/office/drawing/2014/main" id="{357D2333-CB4B-42DD-A217-D03DBEB2D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29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1299</xdr:col>
      <xdr:colOff>0</xdr:colOff>
      <xdr:row>89</xdr:row>
      <xdr:rowOff>0</xdr:rowOff>
    </xdr:from>
    <xdr:ext cx="152400" cy="152400"/>
    <xdr:pic>
      <xdr:nvPicPr>
        <xdr:cNvPr id="1308" name="Image 1307">
          <a:extLst>
            <a:ext uri="{FF2B5EF4-FFF2-40B4-BE49-F238E27FC236}">
              <a16:creationId xmlns:a16="http://schemas.microsoft.com/office/drawing/2014/main" id="{BF4297D8-C01C-40AE-A99B-F1D9C9A0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93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1300</xdr:col>
      <xdr:colOff>0</xdr:colOff>
      <xdr:row>89</xdr:row>
      <xdr:rowOff>0</xdr:rowOff>
    </xdr:from>
    <xdr:ext cx="152400" cy="152400"/>
    <xdr:pic>
      <xdr:nvPicPr>
        <xdr:cNvPr id="1309" name="Image 1308">
          <a:extLst>
            <a:ext uri="{FF2B5EF4-FFF2-40B4-BE49-F238E27FC236}">
              <a16:creationId xmlns:a16="http://schemas.microsoft.com/office/drawing/2014/main" id="{BDA32895-E43E-482D-9FF4-54CE56BCD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57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1301</xdr:col>
      <xdr:colOff>0</xdr:colOff>
      <xdr:row>89</xdr:row>
      <xdr:rowOff>0</xdr:rowOff>
    </xdr:from>
    <xdr:ext cx="152400" cy="152400"/>
    <xdr:pic>
      <xdr:nvPicPr>
        <xdr:cNvPr id="1310" name="Image 1309">
          <a:extLst>
            <a:ext uri="{FF2B5EF4-FFF2-40B4-BE49-F238E27FC236}">
              <a16:creationId xmlns:a16="http://schemas.microsoft.com/office/drawing/2014/main" id="{BAAF25B3-664E-4E7D-8901-43B884E7F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2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1302</xdr:col>
      <xdr:colOff>0</xdr:colOff>
      <xdr:row>89</xdr:row>
      <xdr:rowOff>0</xdr:rowOff>
    </xdr:from>
    <xdr:ext cx="152400" cy="152400"/>
    <xdr:pic>
      <xdr:nvPicPr>
        <xdr:cNvPr id="1311" name="Image 1310">
          <a:extLst>
            <a:ext uri="{FF2B5EF4-FFF2-40B4-BE49-F238E27FC236}">
              <a16:creationId xmlns:a16="http://schemas.microsoft.com/office/drawing/2014/main" id="{E8F9B480-8F70-473B-B581-592466752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86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1303</xdr:col>
      <xdr:colOff>0</xdr:colOff>
      <xdr:row>89</xdr:row>
      <xdr:rowOff>0</xdr:rowOff>
    </xdr:from>
    <xdr:ext cx="152400" cy="152400"/>
    <xdr:pic>
      <xdr:nvPicPr>
        <xdr:cNvPr id="1312" name="Image 1311">
          <a:extLst>
            <a:ext uri="{FF2B5EF4-FFF2-40B4-BE49-F238E27FC236}">
              <a16:creationId xmlns:a16="http://schemas.microsoft.com/office/drawing/2014/main" id="{A4832147-0413-48D5-9DBD-D0267320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0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1304</xdr:col>
      <xdr:colOff>0</xdr:colOff>
      <xdr:row>89</xdr:row>
      <xdr:rowOff>0</xdr:rowOff>
    </xdr:from>
    <xdr:ext cx="152400" cy="152400"/>
    <xdr:pic>
      <xdr:nvPicPr>
        <xdr:cNvPr id="1313" name="Image 1312">
          <a:extLst>
            <a:ext uri="{FF2B5EF4-FFF2-40B4-BE49-F238E27FC236}">
              <a16:creationId xmlns:a16="http://schemas.microsoft.com/office/drawing/2014/main" id="{10320CE3-4BC7-4B6B-A06B-0DCDB8731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14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1305</xdr:col>
      <xdr:colOff>0</xdr:colOff>
      <xdr:row>89</xdr:row>
      <xdr:rowOff>0</xdr:rowOff>
    </xdr:from>
    <xdr:ext cx="152400" cy="152400"/>
    <xdr:pic>
      <xdr:nvPicPr>
        <xdr:cNvPr id="1314" name="Image 1313">
          <a:extLst>
            <a:ext uri="{FF2B5EF4-FFF2-40B4-BE49-F238E27FC236}">
              <a16:creationId xmlns:a16="http://schemas.microsoft.com/office/drawing/2014/main" id="{5D4DCE1F-DCE3-4B5B-B216-7DA5D4B72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79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1306</xdr:col>
      <xdr:colOff>0</xdr:colOff>
      <xdr:row>89</xdr:row>
      <xdr:rowOff>0</xdr:rowOff>
    </xdr:from>
    <xdr:ext cx="152400" cy="152400"/>
    <xdr:pic>
      <xdr:nvPicPr>
        <xdr:cNvPr id="1315" name="Image 1314">
          <a:extLst>
            <a:ext uri="{FF2B5EF4-FFF2-40B4-BE49-F238E27FC236}">
              <a16:creationId xmlns:a16="http://schemas.microsoft.com/office/drawing/2014/main" id="{47FE0A78-5AD6-4A34-BB7B-72E83B3D6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3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1307</xdr:col>
      <xdr:colOff>0</xdr:colOff>
      <xdr:row>89</xdr:row>
      <xdr:rowOff>0</xdr:rowOff>
    </xdr:from>
    <xdr:ext cx="152400" cy="152400"/>
    <xdr:pic>
      <xdr:nvPicPr>
        <xdr:cNvPr id="1316" name="Image 1315">
          <a:extLst>
            <a:ext uri="{FF2B5EF4-FFF2-40B4-BE49-F238E27FC236}">
              <a16:creationId xmlns:a16="http://schemas.microsoft.com/office/drawing/2014/main" id="{33F751AE-67D8-49F6-9C8F-F478C1390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07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1308</xdr:col>
      <xdr:colOff>0</xdr:colOff>
      <xdr:row>89</xdr:row>
      <xdr:rowOff>0</xdr:rowOff>
    </xdr:from>
    <xdr:ext cx="152400" cy="152400"/>
    <xdr:pic>
      <xdr:nvPicPr>
        <xdr:cNvPr id="1317" name="Image 1316">
          <a:extLst>
            <a:ext uri="{FF2B5EF4-FFF2-40B4-BE49-F238E27FC236}">
              <a16:creationId xmlns:a16="http://schemas.microsoft.com/office/drawing/2014/main" id="{1AF53907-AEE3-40A3-908F-2E3610678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71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1309</xdr:col>
      <xdr:colOff>0</xdr:colOff>
      <xdr:row>89</xdr:row>
      <xdr:rowOff>0</xdr:rowOff>
    </xdr:from>
    <xdr:ext cx="152400" cy="152400"/>
    <xdr:pic>
      <xdr:nvPicPr>
        <xdr:cNvPr id="1318" name="Image 1317">
          <a:extLst>
            <a:ext uri="{FF2B5EF4-FFF2-40B4-BE49-F238E27FC236}">
              <a16:creationId xmlns:a16="http://schemas.microsoft.com/office/drawing/2014/main" id="{F1F134A6-6CC4-4BBD-AC30-269337B4D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1310</xdr:col>
      <xdr:colOff>0</xdr:colOff>
      <xdr:row>89</xdr:row>
      <xdr:rowOff>0</xdr:rowOff>
    </xdr:from>
    <xdr:ext cx="152400" cy="152400"/>
    <xdr:pic>
      <xdr:nvPicPr>
        <xdr:cNvPr id="1319" name="Image 1318">
          <a:extLst>
            <a:ext uri="{FF2B5EF4-FFF2-40B4-BE49-F238E27FC236}">
              <a16:creationId xmlns:a16="http://schemas.microsoft.com/office/drawing/2014/main" id="{95E1FB09-435F-4F99-AC1D-21F7B176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00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1311</xdr:col>
      <xdr:colOff>0</xdr:colOff>
      <xdr:row>89</xdr:row>
      <xdr:rowOff>0</xdr:rowOff>
    </xdr:from>
    <xdr:ext cx="152400" cy="152400"/>
    <xdr:pic>
      <xdr:nvPicPr>
        <xdr:cNvPr id="1320" name="Image 1319">
          <a:extLst>
            <a:ext uri="{FF2B5EF4-FFF2-40B4-BE49-F238E27FC236}">
              <a16:creationId xmlns:a16="http://schemas.microsoft.com/office/drawing/2014/main" id="{5CAA3DE6-D4A4-415F-BD12-7948B681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64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1312</xdr:col>
      <xdr:colOff>0</xdr:colOff>
      <xdr:row>89</xdr:row>
      <xdr:rowOff>0</xdr:rowOff>
    </xdr:from>
    <xdr:ext cx="152400" cy="152400"/>
    <xdr:pic>
      <xdr:nvPicPr>
        <xdr:cNvPr id="1321" name="Image 1320">
          <a:extLst>
            <a:ext uri="{FF2B5EF4-FFF2-40B4-BE49-F238E27FC236}">
              <a16:creationId xmlns:a16="http://schemas.microsoft.com/office/drawing/2014/main" id="{92F8D6D1-2686-4EF3-8074-D92ED4154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8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1313</xdr:col>
      <xdr:colOff>0</xdr:colOff>
      <xdr:row>89</xdr:row>
      <xdr:rowOff>0</xdr:rowOff>
    </xdr:from>
    <xdr:ext cx="152400" cy="152400"/>
    <xdr:pic>
      <xdr:nvPicPr>
        <xdr:cNvPr id="1322" name="Image 1321">
          <a:extLst>
            <a:ext uri="{FF2B5EF4-FFF2-40B4-BE49-F238E27FC236}">
              <a16:creationId xmlns:a16="http://schemas.microsoft.com/office/drawing/2014/main" id="{43A38BA0-FDF5-4D28-BAF1-8C5233A5C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2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1314</xdr:col>
      <xdr:colOff>0</xdr:colOff>
      <xdr:row>89</xdr:row>
      <xdr:rowOff>0</xdr:rowOff>
    </xdr:from>
    <xdr:ext cx="152400" cy="152400"/>
    <xdr:pic>
      <xdr:nvPicPr>
        <xdr:cNvPr id="1323" name="Image 1322">
          <a:extLst>
            <a:ext uri="{FF2B5EF4-FFF2-40B4-BE49-F238E27FC236}">
              <a16:creationId xmlns:a16="http://schemas.microsoft.com/office/drawing/2014/main" id="{71E25E00-A812-40C2-ADEB-1FF900BB6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57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1315</xdr:col>
      <xdr:colOff>0</xdr:colOff>
      <xdr:row>89</xdr:row>
      <xdr:rowOff>0</xdr:rowOff>
    </xdr:from>
    <xdr:ext cx="152400" cy="152400"/>
    <xdr:pic>
      <xdr:nvPicPr>
        <xdr:cNvPr id="1324" name="Image 1323">
          <a:extLst>
            <a:ext uri="{FF2B5EF4-FFF2-40B4-BE49-F238E27FC236}">
              <a16:creationId xmlns:a16="http://schemas.microsoft.com/office/drawing/2014/main" id="{70F5AB41-01B9-40AC-AF5F-158D1058F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21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1316</xdr:col>
      <xdr:colOff>0</xdr:colOff>
      <xdr:row>89</xdr:row>
      <xdr:rowOff>0</xdr:rowOff>
    </xdr:from>
    <xdr:ext cx="152400" cy="152400"/>
    <xdr:pic>
      <xdr:nvPicPr>
        <xdr:cNvPr id="1325" name="Image 1324">
          <a:extLst>
            <a:ext uri="{FF2B5EF4-FFF2-40B4-BE49-F238E27FC236}">
              <a16:creationId xmlns:a16="http://schemas.microsoft.com/office/drawing/2014/main" id="{77C047C4-5951-4397-89A2-659E9EEF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85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1317</xdr:col>
      <xdr:colOff>0</xdr:colOff>
      <xdr:row>89</xdr:row>
      <xdr:rowOff>0</xdr:rowOff>
    </xdr:from>
    <xdr:ext cx="152400" cy="152400"/>
    <xdr:pic>
      <xdr:nvPicPr>
        <xdr:cNvPr id="1326" name="Image 1325">
          <a:extLst>
            <a:ext uri="{FF2B5EF4-FFF2-40B4-BE49-F238E27FC236}">
              <a16:creationId xmlns:a16="http://schemas.microsoft.com/office/drawing/2014/main" id="{2DCD401F-E340-4757-B561-20B01DDA1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49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1318</xdr:col>
      <xdr:colOff>0</xdr:colOff>
      <xdr:row>89</xdr:row>
      <xdr:rowOff>0</xdr:rowOff>
    </xdr:from>
    <xdr:ext cx="152400" cy="152400"/>
    <xdr:pic>
      <xdr:nvPicPr>
        <xdr:cNvPr id="1327" name="Image 1326">
          <a:extLst>
            <a:ext uri="{FF2B5EF4-FFF2-40B4-BE49-F238E27FC236}">
              <a16:creationId xmlns:a16="http://schemas.microsoft.com/office/drawing/2014/main" id="{83AB7FA7-9711-4AF3-9C2C-1700F477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4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1319</xdr:col>
      <xdr:colOff>0</xdr:colOff>
      <xdr:row>89</xdr:row>
      <xdr:rowOff>0</xdr:rowOff>
    </xdr:from>
    <xdr:ext cx="152400" cy="152400"/>
    <xdr:pic>
      <xdr:nvPicPr>
        <xdr:cNvPr id="1328" name="Image 1327">
          <a:extLst>
            <a:ext uri="{FF2B5EF4-FFF2-40B4-BE49-F238E27FC236}">
              <a16:creationId xmlns:a16="http://schemas.microsoft.com/office/drawing/2014/main" id="{8A60BF2D-5ABC-4737-AD67-E71A3DD1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78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1320</xdr:col>
      <xdr:colOff>0</xdr:colOff>
      <xdr:row>89</xdr:row>
      <xdr:rowOff>0</xdr:rowOff>
    </xdr:from>
    <xdr:ext cx="152400" cy="152400"/>
    <xdr:pic>
      <xdr:nvPicPr>
        <xdr:cNvPr id="1329" name="Image 1328">
          <a:extLst>
            <a:ext uri="{FF2B5EF4-FFF2-40B4-BE49-F238E27FC236}">
              <a16:creationId xmlns:a16="http://schemas.microsoft.com/office/drawing/2014/main" id="{BBABE3DB-6BE8-40C7-AFE9-A4E77E53B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42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1321</xdr:col>
      <xdr:colOff>0</xdr:colOff>
      <xdr:row>89</xdr:row>
      <xdr:rowOff>0</xdr:rowOff>
    </xdr:from>
    <xdr:ext cx="152400" cy="152400"/>
    <xdr:pic>
      <xdr:nvPicPr>
        <xdr:cNvPr id="1330" name="Image 1329">
          <a:extLst>
            <a:ext uri="{FF2B5EF4-FFF2-40B4-BE49-F238E27FC236}">
              <a16:creationId xmlns:a16="http://schemas.microsoft.com/office/drawing/2014/main" id="{6A9E3A7A-D48B-47F8-9960-68421334D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06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1322</xdr:col>
      <xdr:colOff>0</xdr:colOff>
      <xdr:row>89</xdr:row>
      <xdr:rowOff>0</xdr:rowOff>
    </xdr:from>
    <xdr:ext cx="152400" cy="152400"/>
    <xdr:pic>
      <xdr:nvPicPr>
        <xdr:cNvPr id="1331" name="Image 1330">
          <a:extLst>
            <a:ext uri="{FF2B5EF4-FFF2-40B4-BE49-F238E27FC236}">
              <a16:creationId xmlns:a16="http://schemas.microsoft.com/office/drawing/2014/main" id="{F1137877-6AE5-4A66-AC8E-42825415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71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1323</xdr:col>
      <xdr:colOff>0</xdr:colOff>
      <xdr:row>89</xdr:row>
      <xdr:rowOff>0</xdr:rowOff>
    </xdr:from>
    <xdr:ext cx="152400" cy="152400"/>
    <xdr:pic>
      <xdr:nvPicPr>
        <xdr:cNvPr id="1332" name="Image 1331">
          <a:extLst>
            <a:ext uri="{FF2B5EF4-FFF2-40B4-BE49-F238E27FC236}">
              <a16:creationId xmlns:a16="http://schemas.microsoft.com/office/drawing/2014/main" id="{C9BCB22F-D7EA-4C39-9349-FCDB760A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35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1324</xdr:col>
      <xdr:colOff>0</xdr:colOff>
      <xdr:row>89</xdr:row>
      <xdr:rowOff>0</xdr:rowOff>
    </xdr:from>
    <xdr:ext cx="152400" cy="152400"/>
    <xdr:pic>
      <xdr:nvPicPr>
        <xdr:cNvPr id="1333" name="Image 1332">
          <a:extLst>
            <a:ext uri="{FF2B5EF4-FFF2-40B4-BE49-F238E27FC236}">
              <a16:creationId xmlns:a16="http://schemas.microsoft.com/office/drawing/2014/main" id="{A855E894-DD43-4322-9375-B251B46C7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99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1325</xdr:col>
      <xdr:colOff>0</xdr:colOff>
      <xdr:row>89</xdr:row>
      <xdr:rowOff>0</xdr:rowOff>
    </xdr:from>
    <xdr:ext cx="152400" cy="152400"/>
    <xdr:pic>
      <xdr:nvPicPr>
        <xdr:cNvPr id="1334" name="Image 1333">
          <a:extLst>
            <a:ext uri="{FF2B5EF4-FFF2-40B4-BE49-F238E27FC236}">
              <a16:creationId xmlns:a16="http://schemas.microsoft.com/office/drawing/2014/main" id="{A25B5059-28B9-4509-8545-568466FE7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63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1326</xdr:col>
      <xdr:colOff>0</xdr:colOff>
      <xdr:row>89</xdr:row>
      <xdr:rowOff>0</xdr:rowOff>
    </xdr:from>
    <xdr:ext cx="152400" cy="152400"/>
    <xdr:pic>
      <xdr:nvPicPr>
        <xdr:cNvPr id="1335" name="Image 1334">
          <a:extLst>
            <a:ext uri="{FF2B5EF4-FFF2-40B4-BE49-F238E27FC236}">
              <a16:creationId xmlns:a16="http://schemas.microsoft.com/office/drawing/2014/main" id="{303E0036-D974-47A1-922B-89FC8602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28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1327</xdr:col>
      <xdr:colOff>0</xdr:colOff>
      <xdr:row>89</xdr:row>
      <xdr:rowOff>0</xdr:rowOff>
    </xdr:from>
    <xdr:ext cx="152400" cy="152400"/>
    <xdr:pic>
      <xdr:nvPicPr>
        <xdr:cNvPr id="1336" name="Image 1335">
          <a:extLst>
            <a:ext uri="{FF2B5EF4-FFF2-40B4-BE49-F238E27FC236}">
              <a16:creationId xmlns:a16="http://schemas.microsoft.com/office/drawing/2014/main" id="{F5868734-C0D9-4068-96D2-9C4C636EC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92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1328</xdr:col>
      <xdr:colOff>0</xdr:colOff>
      <xdr:row>89</xdr:row>
      <xdr:rowOff>0</xdr:rowOff>
    </xdr:from>
    <xdr:ext cx="152400" cy="152400"/>
    <xdr:pic>
      <xdr:nvPicPr>
        <xdr:cNvPr id="1337" name="Image 1336">
          <a:extLst>
            <a:ext uri="{FF2B5EF4-FFF2-40B4-BE49-F238E27FC236}">
              <a16:creationId xmlns:a16="http://schemas.microsoft.com/office/drawing/2014/main" id="{E686D3D5-A802-4C8A-B6B4-79F256F6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6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1329</xdr:col>
      <xdr:colOff>0</xdr:colOff>
      <xdr:row>89</xdr:row>
      <xdr:rowOff>0</xdr:rowOff>
    </xdr:from>
    <xdr:ext cx="152400" cy="152400"/>
    <xdr:pic>
      <xdr:nvPicPr>
        <xdr:cNvPr id="1338" name="Image 1337">
          <a:extLst>
            <a:ext uri="{FF2B5EF4-FFF2-40B4-BE49-F238E27FC236}">
              <a16:creationId xmlns:a16="http://schemas.microsoft.com/office/drawing/2014/main" id="{A4557C22-FB83-41EB-82B7-EDA203548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20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1330</xdr:col>
      <xdr:colOff>0</xdr:colOff>
      <xdr:row>89</xdr:row>
      <xdr:rowOff>0</xdr:rowOff>
    </xdr:from>
    <xdr:ext cx="152400" cy="152400"/>
    <xdr:pic>
      <xdr:nvPicPr>
        <xdr:cNvPr id="1339" name="Image 1338">
          <a:extLst>
            <a:ext uri="{FF2B5EF4-FFF2-40B4-BE49-F238E27FC236}">
              <a16:creationId xmlns:a16="http://schemas.microsoft.com/office/drawing/2014/main" id="{D65936A1-2AE5-4956-B27F-E0A8726DB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85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1331</xdr:col>
      <xdr:colOff>0</xdr:colOff>
      <xdr:row>89</xdr:row>
      <xdr:rowOff>0</xdr:rowOff>
    </xdr:from>
    <xdr:ext cx="152400" cy="152400"/>
    <xdr:pic>
      <xdr:nvPicPr>
        <xdr:cNvPr id="1340" name="Image 1339">
          <a:extLst>
            <a:ext uri="{FF2B5EF4-FFF2-40B4-BE49-F238E27FC236}">
              <a16:creationId xmlns:a16="http://schemas.microsoft.com/office/drawing/2014/main" id="{5A4C2FA0-3FAD-4741-80D7-FBED26325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49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1332</xdr:col>
      <xdr:colOff>0</xdr:colOff>
      <xdr:row>89</xdr:row>
      <xdr:rowOff>0</xdr:rowOff>
    </xdr:from>
    <xdr:ext cx="152400" cy="152400"/>
    <xdr:pic>
      <xdr:nvPicPr>
        <xdr:cNvPr id="1341" name="Image 1340">
          <a:extLst>
            <a:ext uri="{FF2B5EF4-FFF2-40B4-BE49-F238E27FC236}">
              <a16:creationId xmlns:a16="http://schemas.microsoft.com/office/drawing/2014/main" id="{C3F65485-9B1C-4611-9CFB-BBF8D7149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13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1333</xdr:col>
      <xdr:colOff>0</xdr:colOff>
      <xdr:row>89</xdr:row>
      <xdr:rowOff>0</xdr:rowOff>
    </xdr:from>
    <xdr:ext cx="152400" cy="152400"/>
    <xdr:pic>
      <xdr:nvPicPr>
        <xdr:cNvPr id="1342" name="Image 1341">
          <a:extLst>
            <a:ext uri="{FF2B5EF4-FFF2-40B4-BE49-F238E27FC236}">
              <a16:creationId xmlns:a16="http://schemas.microsoft.com/office/drawing/2014/main" id="{11A6DBA7-68A0-4E90-BF41-2A0F1F634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77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1334</xdr:col>
      <xdr:colOff>0</xdr:colOff>
      <xdr:row>89</xdr:row>
      <xdr:rowOff>0</xdr:rowOff>
    </xdr:from>
    <xdr:ext cx="152400" cy="152400"/>
    <xdr:pic>
      <xdr:nvPicPr>
        <xdr:cNvPr id="1343" name="Image 1342">
          <a:extLst>
            <a:ext uri="{FF2B5EF4-FFF2-40B4-BE49-F238E27FC236}">
              <a16:creationId xmlns:a16="http://schemas.microsoft.com/office/drawing/2014/main" id="{A0AE5682-8A84-449C-B1BC-D0C2AC019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42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1335</xdr:col>
      <xdr:colOff>0</xdr:colOff>
      <xdr:row>89</xdr:row>
      <xdr:rowOff>0</xdr:rowOff>
    </xdr:from>
    <xdr:ext cx="152400" cy="152400"/>
    <xdr:pic>
      <xdr:nvPicPr>
        <xdr:cNvPr id="1344" name="Image 1343">
          <a:extLst>
            <a:ext uri="{FF2B5EF4-FFF2-40B4-BE49-F238E27FC236}">
              <a16:creationId xmlns:a16="http://schemas.microsoft.com/office/drawing/2014/main" id="{23FA212F-7F3E-4FA0-B3EC-187E19769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6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1336</xdr:col>
      <xdr:colOff>0</xdr:colOff>
      <xdr:row>89</xdr:row>
      <xdr:rowOff>0</xdr:rowOff>
    </xdr:from>
    <xdr:ext cx="152400" cy="152400"/>
    <xdr:pic>
      <xdr:nvPicPr>
        <xdr:cNvPr id="1345" name="Image 1344">
          <a:extLst>
            <a:ext uri="{FF2B5EF4-FFF2-40B4-BE49-F238E27FC236}">
              <a16:creationId xmlns:a16="http://schemas.microsoft.com/office/drawing/2014/main" id="{911D1B58-21EF-408A-94FF-8859312E8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70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1337</xdr:col>
      <xdr:colOff>0</xdr:colOff>
      <xdr:row>89</xdr:row>
      <xdr:rowOff>0</xdr:rowOff>
    </xdr:from>
    <xdr:ext cx="152400" cy="152400"/>
    <xdr:pic>
      <xdr:nvPicPr>
        <xdr:cNvPr id="1346" name="Image 1345">
          <a:extLst>
            <a:ext uri="{FF2B5EF4-FFF2-40B4-BE49-F238E27FC236}">
              <a16:creationId xmlns:a16="http://schemas.microsoft.com/office/drawing/2014/main" id="{17AD77FB-9D70-4054-8B24-94CDA1B24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4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1338</xdr:col>
      <xdr:colOff>0</xdr:colOff>
      <xdr:row>89</xdr:row>
      <xdr:rowOff>0</xdr:rowOff>
    </xdr:from>
    <xdr:ext cx="152400" cy="152400"/>
    <xdr:pic>
      <xdr:nvPicPr>
        <xdr:cNvPr id="1347" name="Image 1346">
          <a:extLst>
            <a:ext uri="{FF2B5EF4-FFF2-40B4-BE49-F238E27FC236}">
              <a16:creationId xmlns:a16="http://schemas.microsoft.com/office/drawing/2014/main" id="{673C3C73-1B13-4D3A-A105-882884B7C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9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1339</xdr:col>
      <xdr:colOff>0</xdr:colOff>
      <xdr:row>89</xdr:row>
      <xdr:rowOff>0</xdr:rowOff>
    </xdr:from>
    <xdr:ext cx="152400" cy="152400"/>
    <xdr:pic>
      <xdr:nvPicPr>
        <xdr:cNvPr id="1348" name="Image 1347">
          <a:extLst>
            <a:ext uri="{FF2B5EF4-FFF2-40B4-BE49-F238E27FC236}">
              <a16:creationId xmlns:a16="http://schemas.microsoft.com/office/drawing/2014/main" id="{7F9FAB6E-BE94-4D7A-9456-671CFC592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63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1340</xdr:col>
      <xdr:colOff>0</xdr:colOff>
      <xdr:row>89</xdr:row>
      <xdr:rowOff>0</xdr:rowOff>
    </xdr:from>
    <xdr:ext cx="152400" cy="152400"/>
    <xdr:pic>
      <xdr:nvPicPr>
        <xdr:cNvPr id="1349" name="Image 1348">
          <a:extLst>
            <a:ext uri="{FF2B5EF4-FFF2-40B4-BE49-F238E27FC236}">
              <a16:creationId xmlns:a16="http://schemas.microsoft.com/office/drawing/2014/main" id="{9D9ABF2A-E01E-4FB7-AD79-81CFF3521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27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1341</xdr:col>
      <xdr:colOff>0</xdr:colOff>
      <xdr:row>89</xdr:row>
      <xdr:rowOff>0</xdr:rowOff>
    </xdr:from>
    <xdr:ext cx="152400" cy="152400"/>
    <xdr:pic>
      <xdr:nvPicPr>
        <xdr:cNvPr id="1350" name="Image 1349">
          <a:extLst>
            <a:ext uri="{FF2B5EF4-FFF2-40B4-BE49-F238E27FC236}">
              <a16:creationId xmlns:a16="http://schemas.microsoft.com/office/drawing/2014/main" id="{58594D94-6A5B-46E6-BEA5-E32E50259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91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1342</xdr:col>
      <xdr:colOff>0</xdr:colOff>
      <xdr:row>89</xdr:row>
      <xdr:rowOff>0</xdr:rowOff>
    </xdr:from>
    <xdr:ext cx="152400" cy="152400"/>
    <xdr:pic>
      <xdr:nvPicPr>
        <xdr:cNvPr id="1351" name="Image 1350">
          <a:extLst>
            <a:ext uri="{FF2B5EF4-FFF2-40B4-BE49-F238E27FC236}">
              <a16:creationId xmlns:a16="http://schemas.microsoft.com/office/drawing/2014/main" id="{3D826B83-B116-426E-9DCD-605F265C0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56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1343</xdr:col>
      <xdr:colOff>0</xdr:colOff>
      <xdr:row>89</xdr:row>
      <xdr:rowOff>0</xdr:rowOff>
    </xdr:from>
    <xdr:ext cx="152400" cy="152400"/>
    <xdr:pic>
      <xdr:nvPicPr>
        <xdr:cNvPr id="1352" name="Image 1351">
          <a:extLst>
            <a:ext uri="{FF2B5EF4-FFF2-40B4-BE49-F238E27FC236}">
              <a16:creationId xmlns:a16="http://schemas.microsoft.com/office/drawing/2014/main" id="{7F8C7A6B-A687-4B5F-ABBD-70C667465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0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1344</xdr:col>
      <xdr:colOff>0</xdr:colOff>
      <xdr:row>89</xdr:row>
      <xdr:rowOff>0</xdr:rowOff>
    </xdr:from>
    <xdr:ext cx="152400" cy="152400"/>
    <xdr:pic>
      <xdr:nvPicPr>
        <xdr:cNvPr id="1353" name="Image 1352">
          <a:extLst>
            <a:ext uri="{FF2B5EF4-FFF2-40B4-BE49-F238E27FC236}">
              <a16:creationId xmlns:a16="http://schemas.microsoft.com/office/drawing/2014/main" id="{01621160-5671-4CBF-8725-35EDC04D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4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1345</xdr:col>
      <xdr:colOff>0</xdr:colOff>
      <xdr:row>89</xdr:row>
      <xdr:rowOff>0</xdr:rowOff>
    </xdr:from>
    <xdr:ext cx="152400" cy="152400"/>
    <xdr:pic>
      <xdr:nvPicPr>
        <xdr:cNvPr id="1354" name="Image 1353">
          <a:extLst>
            <a:ext uri="{FF2B5EF4-FFF2-40B4-BE49-F238E27FC236}">
              <a16:creationId xmlns:a16="http://schemas.microsoft.com/office/drawing/2014/main" id="{E293CDDB-D0AD-43A5-B7C5-34DBA7C8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8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1346</xdr:col>
      <xdr:colOff>0</xdr:colOff>
      <xdr:row>89</xdr:row>
      <xdr:rowOff>0</xdr:rowOff>
    </xdr:from>
    <xdr:ext cx="152400" cy="152400"/>
    <xdr:pic>
      <xdr:nvPicPr>
        <xdr:cNvPr id="1355" name="Image 1354">
          <a:extLst>
            <a:ext uri="{FF2B5EF4-FFF2-40B4-BE49-F238E27FC236}">
              <a16:creationId xmlns:a16="http://schemas.microsoft.com/office/drawing/2014/main" id="{9C1830C8-2D79-4AF8-B855-39DF35730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3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1347</xdr:col>
      <xdr:colOff>0</xdr:colOff>
      <xdr:row>89</xdr:row>
      <xdr:rowOff>0</xdr:rowOff>
    </xdr:from>
    <xdr:ext cx="152400" cy="152400"/>
    <xdr:pic>
      <xdr:nvPicPr>
        <xdr:cNvPr id="1356" name="Image 1355">
          <a:extLst>
            <a:ext uri="{FF2B5EF4-FFF2-40B4-BE49-F238E27FC236}">
              <a16:creationId xmlns:a16="http://schemas.microsoft.com/office/drawing/2014/main" id="{3B6D7FD3-0B3E-4409-A9E1-900C132FF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7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1348</xdr:col>
      <xdr:colOff>0</xdr:colOff>
      <xdr:row>89</xdr:row>
      <xdr:rowOff>0</xdr:rowOff>
    </xdr:from>
    <xdr:ext cx="152400" cy="152400"/>
    <xdr:pic>
      <xdr:nvPicPr>
        <xdr:cNvPr id="1357" name="Image 1356">
          <a:extLst>
            <a:ext uri="{FF2B5EF4-FFF2-40B4-BE49-F238E27FC236}">
              <a16:creationId xmlns:a16="http://schemas.microsoft.com/office/drawing/2014/main" id="{BB74B529-D77D-4769-B9E9-A6DAA74CF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41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1349</xdr:col>
      <xdr:colOff>0</xdr:colOff>
      <xdr:row>89</xdr:row>
      <xdr:rowOff>0</xdr:rowOff>
    </xdr:from>
    <xdr:ext cx="152400" cy="152400"/>
    <xdr:pic>
      <xdr:nvPicPr>
        <xdr:cNvPr id="1358" name="Image 1357">
          <a:extLst>
            <a:ext uri="{FF2B5EF4-FFF2-40B4-BE49-F238E27FC236}">
              <a16:creationId xmlns:a16="http://schemas.microsoft.com/office/drawing/2014/main" id="{54F64D6C-8AA5-4763-80B9-4E79F618B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5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1350</xdr:col>
      <xdr:colOff>0</xdr:colOff>
      <xdr:row>89</xdr:row>
      <xdr:rowOff>0</xdr:rowOff>
    </xdr:from>
    <xdr:ext cx="152400" cy="152400"/>
    <xdr:pic>
      <xdr:nvPicPr>
        <xdr:cNvPr id="1359" name="Image 1358">
          <a:extLst>
            <a:ext uri="{FF2B5EF4-FFF2-40B4-BE49-F238E27FC236}">
              <a16:creationId xmlns:a16="http://schemas.microsoft.com/office/drawing/2014/main" id="{88FEFA68-8FDD-45EE-869F-B8739AA23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70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1351</xdr:col>
      <xdr:colOff>0</xdr:colOff>
      <xdr:row>89</xdr:row>
      <xdr:rowOff>0</xdr:rowOff>
    </xdr:from>
    <xdr:ext cx="152400" cy="152400"/>
    <xdr:pic>
      <xdr:nvPicPr>
        <xdr:cNvPr id="1360" name="Image 1359">
          <a:extLst>
            <a:ext uri="{FF2B5EF4-FFF2-40B4-BE49-F238E27FC236}">
              <a16:creationId xmlns:a16="http://schemas.microsoft.com/office/drawing/2014/main" id="{A128B020-2FB4-466F-959F-484ADF39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34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1352</xdr:col>
      <xdr:colOff>0</xdr:colOff>
      <xdr:row>89</xdr:row>
      <xdr:rowOff>0</xdr:rowOff>
    </xdr:from>
    <xdr:ext cx="152400" cy="152400"/>
    <xdr:pic>
      <xdr:nvPicPr>
        <xdr:cNvPr id="1361" name="Image 1360">
          <a:extLst>
            <a:ext uri="{FF2B5EF4-FFF2-40B4-BE49-F238E27FC236}">
              <a16:creationId xmlns:a16="http://schemas.microsoft.com/office/drawing/2014/main" id="{81C392D8-F4EA-432F-ADC0-F81D4958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1353</xdr:col>
      <xdr:colOff>0</xdr:colOff>
      <xdr:row>89</xdr:row>
      <xdr:rowOff>0</xdr:rowOff>
    </xdr:from>
    <xdr:ext cx="152400" cy="152400"/>
    <xdr:pic>
      <xdr:nvPicPr>
        <xdr:cNvPr id="1362" name="Image 1361">
          <a:extLst>
            <a:ext uri="{FF2B5EF4-FFF2-40B4-BE49-F238E27FC236}">
              <a16:creationId xmlns:a16="http://schemas.microsoft.com/office/drawing/2014/main" id="{0A713EF8-CCB3-4069-8316-CE3E08DB3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2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1354</xdr:col>
      <xdr:colOff>0</xdr:colOff>
      <xdr:row>89</xdr:row>
      <xdr:rowOff>0</xdr:rowOff>
    </xdr:from>
    <xdr:ext cx="152400" cy="152400"/>
    <xdr:pic>
      <xdr:nvPicPr>
        <xdr:cNvPr id="1363" name="Image 1362">
          <a:extLst>
            <a:ext uri="{FF2B5EF4-FFF2-40B4-BE49-F238E27FC236}">
              <a16:creationId xmlns:a16="http://schemas.microsoft.com/office/drawing/2014/main" id="{110EF3AB-EC8E-46A3-A277-F15F2949F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7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1355</xdr:col>
      <xdr:colOff>0</xdr:colOff>
      <xdr:row>89</xdr:row>
      <xdr:rowOff>0</xdr:rowOff>
    </xdr:from>
    <xdr:ext cx="152400" cy="152400"/>
    <xdr:pic>
      <xdr:nvPicPr>
        <xdr:cNvPr id="1364" name="Image 1363">
          <a:extLst>
            <a:ext uri="{FF2B5EF4-FFF2-40B4-BE49-F238E27FC236}">
              <a16:creationId xmlns:a16="http://schemas.microsoft.com/office/drawing/2014/main" id="{A1826CA1-7D01-4E1E-B313-6C3C04919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91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1356</xdr:col>
      <xdr:colOff>0</xdr:colOff>
      <xdr:row>89</xdr:row>
      <xdr:rowOff>0</xdr:rowOff>
    </xdr:from>
    <xdr:ext cx="152400" cy="152400"/>
    <xdr:pic>
      <xdr:nvPicPr>
        <xdr:cNvPr id="1365" name="Image 1364">
          <a:extLst>
            <a:ext uri="{FF2B5EF4-FFF2-40B4-BE49-F238E27FC236}">
              <a16:creationId xmlns:a16="http://schemas.microsoft.com/office/drawing/2014/main" id="{BC2A0ECD-96B9-45F2-9C80-238591FEA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55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1357</xdr:col>
      <xdr:colOff>0</xdr:colOff>
      <xdr:row>89</xdr:row>
      <xdr:rowOff>0</xdr:rowOff>
    </xdr:from>
    <xdr:ext cx="152400" cy="152400"/>
    <xdr:pic>
      <xdr:nvPicPr>
        <xdr:cNvPr id="1366" name="Image 1365">
          <a:extLst>
            <a:ext uri="{FF2B5EF4-FFF2-40B4-BE49-F238E27FC236}">
              <a16:creationId xmlns:a16="http://schemas.microsoft.com/office/drawing/2014/main" id="{DEFE16AF-2858-4B84-A603-C394D232E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19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1358</xdr:col>
      <xdr:colOff>0</xdr:colOff>
      <xdr:row>89</xdr:row>
      <xdr:rowOff>0</xdr:rowOff>
    </xdr:from>
    <xdr:ext cx="152400" cy="152400"/>
    <xdr:pic>
      <xdr:nvPicPr>
        <xdr:cNvPr id="1367" name="Image 1366">
          <a:extLst>
            <a:ext uri="{FF2B5EF4-FFF2-40B4-BE49-F238E27FC236}">
              <a16:creationId xmlns:a16="http://schemas.microsoft.com/office/drawing/2014/main" id="{FAA16F50-E325-4182-8926-1784B751B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84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1359</xdr:col>
      <xdr:colOff>0</xdr:colOff>
      <xdr:row>89</xdr:row>
      <xdr:rowOff>0</xdr:rowOff>
    </xdr:from>
    <xdr:ext cx="152400" cy="152400"/>
    <xdr:pic>
      <xdr:nvPicPr>
        <xdr:cNvPr id="1368" name="Image 1367">
          <a:extLst>
            <a:ext uri="{FF2B5EF4-FFF2-40B4-BE49-F238E27FC236}">
              <a16:creationId xmlns:a16="http://schemas.microsoft.com/office/drawing/2014/main" id="{2CAA5B07-4EA7-4DB3-A7B6-F9AD4796C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8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1360</xdr:col>
      <xdr:colOff>0</xdr:colOff>
      <xdr:row>89</xdr:row>
      <xdr:rowOff>0</xdr:rowOff>
    </xdr:from>
    <xdr:ext cx="152400" cy="152400"/>
    <xdr:pic>
      <xdr:nvPicPr>
        <xdr:cNvPr id="1369" name="Image 1368">
          <a:extLst>
            <a:ext uri="{FF2B5EF4-FFF2-40B4-BE49-F238E27FC236}">
              <a16:creationId xmlns:a16="http://schemas.microsoft.com/office/drawing/2014/main" id="{E11B59D7-7DFB-4AEC-9044-03848510C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12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1361</xdr:col>
      <xdr:colOff>0</xdr:colOff>
      <xdr:row>89</xdr:row>
      <xdr:rowOff>0</xdr:rowOff>
    </xdr:from>
    <xdr:ext cx="152400" cy="152400"/>
    <xdr:pic>
      <xdr:nvPicPr>
        <xdr:cNvPr id="1370" name="Image 1369">
          <a:extLst>
            <a:ext uri="{FF2B5EF4-FFF2-40B4-BE49-F238E27FC236}">
              <a16:creationId xmlns:a16="http://schemas.microsoft.com/office/drawing/2014/main" id="{3C882BA7-E7A4-41F7-B9A1-0B02EE5B6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76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1362</xdr:col>
      <xdr:colOff>0</xdr:colOff>
      <xdr:row>89</xdr:row>
      <xdr:rowOff>0</xdr:rowOff>
    </xdr:from>
    <xdr:ext cx="152400" cy="152400"/>
    <xdr:pic>
      <xdr:nvPicPr>
        <xdr:cNvPr id="1371" name="Image 1370">
          <a:extLst>
            <a:ext uri="{FF2B5EF4-FFF2-40B4-BE49-F238E27FC236}">
              <a16:creationId xmlns:a16="http://schemas.microsoft.com/office/drawing/2014/main" id="{2B2562CB-909C-41A9-8293-B66E497AF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41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1363</xdr:col>
      <xdr:colOff>0</xdr:colOff>
      <xdr:row>89</xdr:row>
      <xdr:rowOff>0</xdr:rowOff>
    </xdr:from>
    <xdr:ext cx="152400" cy="152400"/>
    <xdr:pic>
      <xdr:nvPicPr>
        <xdr:cNvPr id="1372" name="Image 1371">
          <a:extLst>
            <a:ext uri="{FF2B5EF4-FFF2-40B4-BE49-F238E27FC236}">
              <a16:creationId xmlns:a16="http://schemas.microsoft.com/office/drawing/2014/main" id="{0729A097-A2BC-4DD3-B92D-1151A2615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05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1364</xdr:col>
      <xdr:colOff>0</xdr:colOff>
      <xdr:row>89</xdr:row>
      <xdr:rowOff>0</xdr:rowOff>
    </xdr:from>
    <xdr:ext cx="152400" cy="152400"/>
    <xdr:pic>
      <xdr:nvPicPr>
        <xdr:cNvPr id="1373" name="Image 1372">
          <a:extLst>
            <a:ext uri="{FF2B5EF4-FFF2-40B4-BE49-F238E27FC236}">
              <a16:creationId xmlns:a16="http://schemas.microsoft.com/office/drawing/2014/main" id="{CFB1C690-F44C-44CF-A307-97296A41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9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1365</xdr:col>
      <xdr:colOff>0</xdr:colOff>
      <xdr:row>89</xdr:row>
      <xdr:rowOff>0</xdr:rowOff>
    </xdr:from>
    <xdr:ext cx="152400" cy="152400"/>
    <xdr:pic>
      <xdr:nvPicPr>
        <xdr:cNvPr id="1374" name="Image 1373">
          <a:extLst>
            <a:ext uri="{FF2B5EF4-FFF2-40B4-BE49-F238E27FC236}">
              <a16:creationId xmlns:a16="http://schemas.microsoft.com/office/drawing/2014/main" id="{9342CE4C-D1AC-4ED5-A095-92D0CBAC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33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1366</xdr:col>
      <xdr:colOff>0</xdr:colOff>
      <xdr:row>89</xdr:row>
      <xdr:rowOff>0</xdr:rowOff>
    </xdr:from>
    <xdr:ext cx="152400" cy="152400"/>
    <xdr:pic>
      <xdr:nvPicPr>
        <xdr:cNvPr id="1375" name="Image 1374">
          <a:extLst>
            <a:ext uri="{FF2B5EF4-FFF2-40B4-BE49-F238E27FC236}">
              <a16:creationId xmlns:a16="http://schemas.microsoft.com/office/drawing/2014/main" id="{5CFB2E9E-6D73-4D4A-B272-2F09802A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98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1367</xdr:col>
      <xdr:colOff>0</xdr:colOff>
      <xdr:row>89</xdr:row>
      <xdr:rowOff>0</xdr:rowOff>
    </xdr:from>
    <xdr:ext cx="152400" cy="152400"/>
    <xdr:pic>
      <xdr:nvPicPr>
        <xdr:cNvPr id="1376" name="Image 1375">
          <a:extLst>
            <a:ext uri="{FF2B5EF4-FFF2-40B4-BE49-F238E27FC236}">
              <a16:creationId xmlns:a16="http://schemas.microsoft.com/office/drawing/2014/main" id="{2C9BC41B-B019-4A78-A7D9-A257C8DC0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62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1368</xdr:col>
      <xdr:colOff>0</xdr:colOff>
      <xdr:row>89</xdr:row>
      <xdr:rowOff>0</xdr:rowOff>
    </xdr:from>
    <xdr:ext cx="152400" cy="152400"/>
    <xdr:pic>
      <xdr:nvPicPr>
        <xdr:cNvPr id="1377" name="Image 1376">
          <a:extLst>
            <a:ext uri="{FF2B5EF4-FFF2-40B4-BE49-F238E27FC236}">
              <a16:creationId xmlns:a16="http://schemas.microsoft.com/office/drawing/2014/main" id="{483AB208-ED58-415C-9BFA-7F85C89D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26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1369</xdr:col>
      <xdr:colOff>0</xdr:colOff>
      <xdr:row>89</xdr:row>
      <xdr:rowOff>0</xdr:rowOff>
    </xdr:from>
    <xdr:ext cx="152400" cy="152400"/>
    <xdr:pic>
      <xdr:nvPicPr>
        <xdr:cNvPr id="1378" name="Image 1377">
          <a:extLst>
            <a:ext uri="{FF2B5EF4-FFF2-40B4-BE49-F238E27FC236}">
              <a16:creationId xmlns:a16="http://schemas.microsoft.com/office/drawing/2014/main" id="{0A240604-0E0C-4F89-8072-26EB9C8D8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90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1370</xdr:col>
      <xdr:colOff>0</xdr:colOff>
      <xdr:row>89</xdr:row>
      <xdr:rowOff>0</xdr:rowOff>
    </xdr:from>
    <xdr:ext cx="152400" cy="152400"/>
    <xdr:pic>
      <xdr:nvPicPr>
        <xdr:cNvPr id="1379" name="Image 1378">
          <a:extLst>
            <a:ext uri="{FF2B5EF4-FFF2-40B4-BE49-F238E27FC236}">
              <a16:creationId xmlns:a16="http://schemas.microsoft.com/office/drawing/2014/main" id="{63516021-918A-44AE-AB7B-F10581A57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55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1371</xdr:col>
      <xdr:colOff>0</xdr:colOff>
      <xdr:row>89</xdr:row>
      <xdr:rowOff>0</xdr:rowOff>
    </xdr:from>
    <xdr:ext cx="152400" cy="152400"/>
    <xdr:pic>
      <xdr:nvPicPr>
        <xdr:cNvPr id="1380" name="Image 1379">
          <a:extLst>
            <a:ext uri="{FF2B5EF4-FFF2-40B4-BE49-F238E27FC236}">
              <a16:creationId xmlns:a16="http://schemas.microsoft.com/office/drawing/2014/main" id="{66B65497-0E7B-4128-8ED3-B0BDB4C4D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19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1372</xdr:col>
      <xdr:colOff>0</xdr:colOff>
      <xdr:row>89</xdr:row>
      <xdr:rowOff>0</xdr:rowOff>
    </xdr:from>
    <xdr:ext cx="152400" cy="152400"/>
    <xdr:pic>
      <xdr:nvPicPr>
        <xdr:cNvPr id="1381" name="Image 1380">
          <a:extLst>
            <a:ext uri="{FF2B5EF4-FFF2-40B4-BE49-F238E27FC236}">
              <a16:creationId xmlns:a16="http://schemas.microsoft.com/office/drawing/2014/main" id="{5A64CF65-C6EF-4299-9DE4-6E5F502CD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83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1373</xdr:col>
      <xdr:colOff>0</xdr:colOff>
      <xdr:row>89</xdr:row>
      <xdr:rowOff>0</xdr:rowOff>
    </xdr:from>
    <xdr:ext cx="152400" cy="152400"/>
    <xdr:pic>
      <xdr:nvPicPr>
        <xdr:cNvPr id="1382" name="Image 1381">
          <a:extLst>
            <a:ext uri="{FF2B5EF4-FFF2-40B4-BE49-F238E27FC236}">
              <a16:creationId xmlns:a16="http://schemas.microsoft.com/office/drawing/2014/main" id="{DA005932-D18A-4AFF-B07B-EA297A46A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47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1374</xdr:col>
      <xdr:colOff>0</xdr:colOff>
      <xdr:row>89</xdr:row>
      <xdr:rowOff>0</xdr:rowOff>
    </xdr:from>
    <xdr:ext cx="152400" cy="152400"/>
    <xdr:pic>
      <xdr:nvPicPr>
        <xdr:cNvPr id="1383" name="Image 1382">
          <a:extLst>
            <a:ext uri="{FF2B5EF4-FFF2-40B4-BE49-F238E27FC236}">
              <a16:creationId xmlns:a16="http://schemas.microsoft.com/office/drawing/2014/main" id="{ADC49B35-0BF3-44ED-AD5A-EF073FAD0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12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1375</xdr:col>
      <xdr:colOff>0</xdr:colOff>
      <xdr:row>89</xdr:row>
      <xdr:rowOff>0</xdr:rowOff>
    </xdr:from>
    <xdr:ext cx="152400" cy="152400"/>
    <xdr:pic>
      <xdr:nvPicPr>
        <xdr:cNvPr id="1384" name="Image 1383">
          <a:extLst>
            <a:ext uri="{FF2B5EF4-FFF2-40B4-BE49-F238E27FC236}">
              <a16:creationId xmlns:a16="http://schemas.microsoft.com/office/drawing/2014/main" id="{81A180CA-1C57-4F50-9832-229DA088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76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1376</xdr:col>
      <xdr:colOff>0</xdr:colOff>
      <xdr:row>89</xdr:row>
      <xdr:rowOff>0</xdr:rowOff>
    </xdr:from>
    <xdr:ext cx="152400" cy="152400"/>
    <xdr:pic>
      <xdr:nvPicPr>
        <xdr:cNvPr id="1385" name="Image 1384">
          <a:extLst>
            <a:ext uri="{FF2B5EF4-FFF2-40B4-BE49-F238E27FC236}">
              <a16:creationId xmlns:a16="http://schemas.microsoft.com/office/drawing/2014/main" id="{31CF9311-EFF4-44FB-8341-80ED1BE7B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40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1377</xdr:col>
      <xdr:colOff>0</xdr:colOff>
      <xdr:row>89</xdr:row>
      <xdr:rowOff>0</xdr:rowOff>
    </xdr:from>
    <xdr:ext cx="152400" cy="152400"/>
    <xdr:pic>
      <xdr:nvPicPr>
        <xdr:cNvPr id="1386" name="Image 1385">
          <a:extLst>
            <a:ext uri="{FF2B5EF4-FFF2-40B4-BE49-F238E27FC236}">
              <a16:creationId xmlns:a16="http://schemas.microsoft.com/office/drawing/2014/main" id="{5CA771C4-8254-4599-8CA9-A9A8C1904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04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1378</xdr:col>
      <xdr:colOff>0</xdr:colOff>
      <xdr:row>89</xdr:row>
      <xdr:rowOff>0</xdr:rowOff>
    </xdr:from>
    <xdr:ext cx="152400" cy="152400"/>
    <xdr:pic>
      <xdr:nvPicPr>
        <xdr:cNvPr id="1387" name="Image 1386">
          <a:extLst>
            <a:ext uri="{FF2B5EF4-FFF2-40B4-BE49-F238E27FC236}">
              <a16:creationId xmlns:a16="http://schemas.microsoft.com/office/drawing/2014/main" id="{4BD291B5-00B9-4FDF-A6BB-85A3A31D6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69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1379</xdr:col>
      <xdr:colOff>0</xdr:colOff>
      <xdr:row>89</xdr:row>
      <xdr:rowOff>0</xdr:rowOff>
    </xdr:from>
    <xdr:ext cx="152400" cy="152400"/>
    <xdr:pic>
      <xdr:nvPicPr>
        <xdr:cNvPr id="1388" name="Image 1387">
          <a:extLst>
            <a:ext uri="{FF2B5EF4-FFF2-40B4-BE49-F238E27FC236}">
              <a16:creationId xmlns:a16="http://schemas.microsoft.com/office/drawing/2014/main" id="{B7201D7F-998E-4948-929B-ECCEE2B0A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33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1380</xdr:col>
      <xdr:colOff>0</xdr:colOff>
      <xdr:row>89</xdr:row>
      <xdr:rowOff>0</xdr:rowOff>
    </xdr:from>
    <xdr:ext cx="152400" cy="152400"/>
    <xdr:pic>
      <xdr:nvPicPr>
        <xdr:cNvPr id="1389" name="Image 1388">
          <a:extLst>
            <a:ext uri="{FF2B5EF4-FFF2-40B4-BE49-F238E27FC236}">
              <a16:creationId xmlns:a16="http://schemas.microsoft.com/office/drawing/2014/main" id="{EBBA5BE7-E05D-4FCE-8829-E95D7312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97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1381</xdr:col>
      <xdr:colOff>0</xdr:colOff>
      <xdr:row>89</xdr:row>
      <xdr:rowOff>0</xdr:rowOff>
    </xdr:from>
    <xdr:ext cx="152400" cy="152400"/>
    <xdr:pic>
      <xdr:nvPicPr>
        <xdr:cNvPr id="1390" name="Image 1389">
          <a:extLst>
            <a:ext uri="{FF2B5EF4-FFF2-40B4-BE49-F238E27FC236}">
              <a16:creationId xmlns:a16="http://schemas.microsoft.com/office/drawing/2014/main" id="{89ED0C98-2118-44CD-9E2B-5052F907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61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1382</xdr:col>
      <xdr:colOff>0</xdr:colOff>
      <xdr:row>89</xdr:row>
      <xdr:rowOff>0</xdr:rowOff>
    </xdr:from>
    <xdr:ext cx="152400" cy="152400"/>
    <xdr:pic>
      <xdr:nvPicPr>
        <xdr:cNvPr id="1391" name="Image 1390">
          <a:extLst>
            <a:ext uri="{FF2B5EF4-FFF2-40B4-BE49-F238E27FC236}">
              <a16:creationId xmlns:a16="http://schemas.microsoft.com/office/drawing/2014/main" id="{74B5019C-4CAB-41B3-97CF-E70D7E113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6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1383</xdr:col>
      <xdr:colOff>0</xdr:colOff>
      <xdr:row>89</xdr:row>
      <xdr:rowOff>0</xdr:rowOff>
    </xdr:from>
    <xdr:ext cx="152400" cy="152400"/>
    <xdr:pic>
      <xdr:nvPicPr>
        <xdr:cNvPr id="1392" name="Image 1391">
          <a:extLst>
            <a:ext uri="{FF2B5EF4-FFF2-40B4-BE49-F238E27FC236}">
              <a16:creationId xmlns:a16="http://schemas.microsoft.com/office/drawing/2014/main" id="{85C95F40-81E8-4275-ACEE-48E5E8B06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0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1384</xdr:col>
      <xdr:colOff>0</xdr:colOff>
      <xdr:row>89</xdr:row>
      <xdr:rowOff>0</xdr:rowOff>
    </xdr:from>
    <xdr:ext cx="152400" cy="152400"/>
    <xdr:pic>
      <xdr:nvPicPr>
        <xdr:cNvPr id="1393" name="Image 1392">
          <a:extLst>
            <a:ext uri="{FF2B5EF4-FFF2-40B4-BE49-F238E27FC236}">
              <a16:creationId xmlns:a16="http://schemas.microsoft.com/office/drawing/2014/main" id="{F5EF9190-CE84-4CC7-89DD-11CD4023B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54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1385</xdr:col>
      <xdr:colOff>0</xdr:colOff>
      <xdr:row>89</xdr:row>
      <xdr:rowOff>0</xdr:rowOff>
    </xdr:from>
    <xdr:ext cx="152400" cy="152400"/>
    <xdr:pic>
      <xdr:nvPicPr>
        <xdr:cNvPr id="1394" name="Image 1393">
          <a:extLst>
            <a:ext uri="{FF2B5EF4-FFF2-40B4-BE49-F238E27FC236}">
              <a16:creationId xmlns:a16="http://schemas.microsoft.com/office/drawing/2014/main" id="{6148835E-6BDF-4113-AE34-94A8CB6D3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18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1386</xdr:col>
      <xdr:colOff>0</xdr:colOff>
      <xdr:row>89</xdr:row>
      <xdr:rowOff>0</xdr:rowOff>
    </xdr:from>
    <xdr:ext cx="152400" cy="152400"/>
    <xdr:pic>
      <xdr:nvPicPr>
        <xdr:cNvPr id="1395" name="Image 1394">
          <a:extLst>
            <a:ext uri="{FF2B5EF4-FFF2-40B4-BE49-F238E27FC236}">
              <a16:creationId xmlns:a16="http://schemas.microsoft.com/office/drawing/2014/main" id="{EF1BC256-F889-4B18-A5B3-2D4452164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3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1387</xdr:col>
      <xdr:colOff>0</xdr:colOff>
      <xdr:row>89</xdr:row>
      <xdr:rowOff>0</xdr:rowOff>
    </xdr:from>
    <xdr:ext cx="152400" cy="152400"/>
    <xdr:pic>
      <xdr:nvPicPr>
        <xdr:cNvPr id="1396" name="Image 1395">
          <a:extLst>
            <a:ext uri="{FF2B5EF4-FFF2-40B4-BE49-F238E27FC236}">
              <a16:creationId xmlns:a16="http://schemas.microsoft.com/office/drawing/2014/main" id="{15DBB477-B8E6-419F-B52B-4A6EF2ABF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47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1388</xdr:col>
      <xdr:colOff>0</xdr:colOff>
      <xdr:row>89</xdr:row>
      <xdr:rowOff>0</xdr:rowOff>
    </xdr:from>
    <xdr:ext cx="152400" cy="152400"/>
    <xdr:pic>
      <xdr:nvPicPr>
        <xdr:cNvPr id="1397" name="Image 1396">
          <a:extLst>
            <a:ext uri="{FF2B5EF4-FFF2-40B4-BE49-F238E27FC236}">
              <a16:creationId xmlns:a16="http://schemas.microsoft.com/office/drawing/2014/main" id="{55DC69D1-C09B-4BF1-92E3-2C38B7189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11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1389</xdr:col>
      <xdr:colOff>0</xdr:colOff>
      <xdr:row>89</xdr:row>
      <xdr:rowOff>0</xdr:rowOff>
    </xdr:from>
    <xdr:ext cx="152400" cy="152400"/>
    <xdr:pic>
      <xdr:nvPicPr>
        <xdr:cNvPr id="1398" name="Image 1397">
          <a:extLst>
            <a:ext uri="{FF2B5EF4-FFF2-40B4-BE49-F238E27FC236}">
              <a16:creationId xmlns:a16="http://schemas.microsoft.com/office/drawing/2014/main" id="{D200F780-E2E4-4FA3-9841-E76C0C33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5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1390</xdr:col>
      <xdr:colOff>0</xdr:colOff>
      <xdr:row>89</xdr:row>
      <xdr:rowOff>0</xdr:rowOff>
    </xdr:from>
    <xdr:ext cx="152400" cy="152400"/>
    <xdr:pic>
      <xdr:nvPicPr>
        <xdr:cNvPr id="1399" name="Image 1398">
          <a:extLst>
            <a:ext uri="{FF2B5EF4-FFF2-40B4-BE49-F238E27FC236}">
              <a16:creationId xmlns:a16="http://schemas.microsoft.com/office/drawing/2014/main" id="{19C11C2E-50BF-40A0-9BC1-ADE68AF49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40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1391</xdr:col>
      <xdr:colOff>0</xdr:colOff>
      <xdr:row>89</xdr:row>
      <xdr:rowOff>0</xdr:rowOff>
    </xdr:from>
    <xdr:ext cx="152400" cy="152400"/>
    <xdr:pic>
      <xdr:nvPicPr>
        <xdr:cNvPr id="1400" name="Image 1399">
          <a:extLst>
            <a:ext uri="{FF2B5EF4-FFF2-40B4-BE49-F238E27FC236}">
              <a16:creationId xmlns:a16="http://schemas.microsoft.com/office/drawing/2014/main" id="{B3D874E3-CD35-4EC3-8F85-5A2A10B5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04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1392</xdr:col>
      <xdr:colOff>0</xdr:colOff>
      <xdr:row>89</xdr:row>
      <xdr:rowOff>0</xdr:rowOff>
    </xdr:from>
    <xdr:ext cx="152400" cy="152400"/>
    <xdr:pic>
      <xdr:nvPicPr>
        <xdr:cNvPr id="1401" name="Image 1400">
          <a:extLst>
            <a:ext uri="{FF2B5EF4-FFF2-40B4-BE49-F238E27FC236}">
              <a16:creationId xmlns:a16="http://schemas.microsoft.com/office/drawing/2014/main" id="{4FE680AB-34A8-427D-BBFA-09778284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68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1393</xdr:col>
      <xdr:colOff>0</xdr:colOff>
      <xdr:row>89</xdr:row>
      <xdr:rowOff>0</xdr:rowOff>
    </xdr:from>
    <xdr:ext cx="152400" cy="152400"/>
    <xdr:pic>
      <xdr:nvPicPr>
        <xdr:cNvPr id="1402" name="Image 1401">
          <a:extLst>
            <a:ext uri="{FF2B5EF4-FFF2-40B4-BE49-F238E27FC236}">
              <a16:creationId xmlns:a16="http://schemas.microsoft.com/office/drawing/2014/main" id="{2B2263BC-6465-418C-BB59-6EFD70E9F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32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1394</xdr:col>
      <xdr:colOff>0</xdr:colOff>
      <xdr:row>89</xdr:row>
      <xdr:rowOff>0</xdr:rowOff>
    </xdr:from>
    <xdr:ext cx="152400" cy="152400"/>
    <xdr:pic>
      <xdr:nvPicPr>
        <xdr:cNvPr id="1403" name="Image 1402">
          <a:extLst>
            <a:ext uri="{FF2B5EF4-FFF2-40B4-BE49-F238E27FC236}">
              <a16:creationId xmlns:a16="http://schemas.microsoft.com/office/drawing/2014/main" id="{5EBB22E1-6927-4A6C-B04A-A8D8AC751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97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1395</xdr:col>
      <xdr:colOff>0</xdr:colOff>
      <xdr:row>89</xdr:row>
      <xdr:rowOff>0</xdr:rowOff>
    </xdr:from>
    <xdr:ext cx="152400" cy="152400"/>
    <xdr:pic>
      <xdr:nvPicPr>
        <xdr:cNvPr id="1404" name="Image 1403">
          <a:extLst>
            <a:ext uri="{FF2B5EF4-FFF2-40B4-BE49-F238E27FC236}">
              <a16:creationId xmlns:a16="http://schemas.microsoft.com/office/drawing/2014/main" id="{A81F0B71-9EED-49E3-8A76-43AE93F85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1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1396</xdr:col>
      <xdr:colOff>0</xdr:colOff>
      <xdr:row>89</xdr:row>
      <xdr:rowOff>0</xdr:rowOff>
    </xdr:from>
    <xdr:ext cx="152400" cy="152400"/>
    <xdr:pic>
      <xdr:nvPicPr>
        <xdr:cNvPr id="1405" name="Image 1404">
          <a:extLst>
            <a:ext uri="{FF2B5EF4-FFF2-40B4-BE49-F238E27FC236}">
              <a16:creationId xmlns:a16="http://schemas.microsoft.com/office/drawing/2014/main" id="{68F8A703-375C-480B-B462-49A471BB5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25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1397</xdr:col>
      <xdr:colOff>0</xdr:colOff>
      <xdr:row>89</xdr:row>
      <xdr:rowOff>0</xdr:rowOff>
    </xdr:from>
    <xdr:ext cx="152400" cy="152400"/>
    <xdr:pic>
      <xdr:nvPicPr>
        <xdr:cNvPr id="1406" name="Image 1405">
          <a:extLst>
            <a:ext uri="{FF2B5EF4-FFF2-40B4-BE49-F238E27FC236}">
              <a16:creationId xmlns:a16="http://schemas.microsoft.com/office/drawing/2014/main" id="{C2D54D49-3DF2-44B6-9D34-DAF61919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9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1398</xdr:col>
      <xdr:colOff>0</xdr:colOff>
      <xdr:row>89</xdr:row>
      <xdr:rowOff>0</xdr:rowOff>
    </xdr:from>
    <xdr:ext cx="152400" cy="152400"/>
    <xdr:pic>
      <xdr:nvPicPr>
        <xdr:cNvPr id="1407" name="Image 1406">
          <a:extLst>
            <a:ext uri="{FF2B5EF4-FFF2-40B4-BE49-F238E27FC236}">
              <a16:creationId xmlns:a16="http://schemas.microsoft.com/office/drawing/2014/main" id="{9296E441-1996-41B6-AB7A-7050103A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3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1399</xdr:col>
      <xdr:colOff>0</xdr:colOff>
      <xdr:row>89</xdr:row>
      <xdr:rowOff>0</xdr:rowOff>
    </xdr:from>
    <xdr:ext cx="152400" cy="152400"/>
    <xdr:pic>
      <xdr:nvPicPr>
        <xdr:cNvPr id="1408" name="Image 1407">
          <a:extLst>
            <a:ext uri="{FF2B5EF4-FFF2-40B4-BE49-F238E27FC236}">
              <a16:creationId xmlns:a16="http://schemas.microsoft.com/office/drawing/2014/main" id="{7EBC680E-A098-481B-AD42-ADC39C485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18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1400</xdr:col>
      <xdr:colOff>0</xdr:colOff>
      <xdr:row>89</xdr:row>
      <xdr:rowOff>0</xdr:rowOff>
    </xdr:from>
    <xdr:ext cx="152400" cy="152400"/>
    <xdr:pic>
      <xdr:nvPicPr>
        <xdr:cNvPr id="1409" name="Image 1408">
          <a:extLst>
            <a:ext uri="{FF2B5EF4-FFF2-40B4-BE49-F238E27FC236}">
              <a16:creationId xmlns:a16="http://schemas.microsoft.com/office/drawing/2014/main" id="{B181EC62-D784-4663-8B4B-2FBEB5DC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82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1401</xdr:col>
      <xdr:colOff>0</xdr:colOff>
      <xdr:row>89</xdr:row>
      <xdr:rowOff>0</xdr:rowOff>
    </xdr:from>
    <xdr:ext cx="152400" cy="152400"/>
    <xdr:pic>
      <xdr:nvPicPr>
        <xdr:cNvPr id="1410" name="Image 1409">
          <a:extLst>
            <a:ext uri="{FF2B5EF4-FFF2-40B4-BE49-F238E27FC236}">
              <a16:creationId xmlns:a16="http://schemas.microsoft.com/office/drawing/2014/main" id="{A29FDF87-0B7D-49AE-AC04-13BB49E74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6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1402</xdr:col>
      <xdr:colOff>0</xdr:colOff>
      <xdr:row>89</xdr:row>
      <xdr:rowOff>0</xdr:rowOff>
    </xdr:from>
    <xdr:ext cx="152400" cy="152400"/>
    <xdr:pic>
      <xdr:nvPicPr>
        <xdr:cNvPr id="1411" name="Image 1410">
          <a:extLst>
            <a:ext uri="{FF2B5EF4-FFF2-40B4-BE49-F238E27FC236}">
              <a16:creationId xmlns:a16="http://schemas.microsoft.com/office/drawing/2014/main" id="{533E445B-D981-4C72-8521-28762F87B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10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1403</xdr:col>
      <xdr:colOff>0</xdr:colOff>
      <xdr:row>89</xdr:row>
      <xdr:rowOff>0</xdr:rowOff>
    </xdr:from>
    <xdr:ext cx="152400" cy="152400"/>
    <xdr:pic>
      <xdr:nvPicPr>
        <xdr:cNvPr id="1412" name="Image 1411">
          <a:extLst>
            <a:ext uri="{FF2B5EF4-FFF2-40B4-BE49-F238E27FC236}">
              <a16:creationId xmlns:a16="http://schemas.microsoft.com/office/drawing/2014/main" id="{AC2FA3B5-DA11-4CF7-99F3-60D391CC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75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1404</xdr:col>
      <xdr:colOff>0</xdr:colOff>
      <xdr:row>89</xdr:row>
      <xdr:rowOff>0</xdr:rowOff>
    </xdr:from>
    <xdr:ext cx="152400" cy="152400"/>
    <xdr:pic>
      <xdr:nvPicPr>
        <xdr:cNvPr id="1413" name="Image 1412">
          <a:extLst>
            <a:ext uri="{FF2B5EF4-FFF2-40B4-BE49-F238E27FC236}">
              <a16:creationId xmlns:a16="http://schemas.microsoft.com/office/drawing/2014/main" id="{DF384C54-716C-4C80-961F-BA4D4ED24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9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1405</xdr:col>
      <xdr:colOff>0</xdr:colOff>
      <xdr:row>89</xdr:row>
      <xdr:rowOff>0</xdr:rowOff>
    </xdr:from>
    <xdr:ext cx="152400" cy="152400"/>
    <xdr:pic>
      <xdr:nvPicPr>
        <xdr:cNvPr id="1414" name="Image 1413">
          <a:extLst>
            <a:ext uri="{FF2B5EF4-FFF2-40B4-BE49-F238E27FC236}">
              <a16:creationId xmlns:a16="http://schemas.microsoft.com/office/drawing/2014/main" id="{FD982F4C-303A-4CC7-88EC-5AF48F6FC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03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1406</xdr:col>
      <xdr:colOff>0</xdr:colOff>
      <xdr:row>89</xdr:row>
      <xdr:rowOff>0</xdr:rowOff>
    </xdr:from>
    <xdr:ext cx="152400" cy="152400"/>
    <xdr:pic>
      <xdr:nvPicPr>
        <xdr:cNvPr id="1415" name="Image 1414">
          <a:extLst>
            <a:ext uri="{FF2B5EF4-FFF2-40B4-BE49-F238E27FC236}">
              <a16:creationId xmlns:a16="http://schemas.microsoft.com/office/drawing/2014/main" id="{98AA3CBA-C684-44DE-8BB8-6DB3C5D74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67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1407</xdr:col>
      <xdr:colOff>0</xdr:colOff>
      <xdr:row>89</xdr:row>
      <xdr:rowOff>0</xdr:rowOff>
    </xdr:from>
    <xdr:ext cx="152400" cy="152400"/>
    <xdr:pic>
      <xdr:nvPicPr>
        <xdr:cNvPr id="1416" name="Image 1415">
          <a:extLst>
            <a:ext uri="{FF2B5EF4-FFF2-40B4-BE49-F238E27FC236}">
              <a16:creationId xmlns:a16="http://schemas.microsoft.com/office/drawing/2014/main" id="{2405CDF7-40E3-4041-9F56-E0489CD90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32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1408</xdr:col>
      <xdr:colOff>0</xdr:colOff>
      <xdr:row>89</xdr:row>
      <xdr:rowOff>0</xdr:rowOff>
    </xdr:from>
    <xdr:ext cx="152400" cy="152400"/>
    <xdr:pic>
      <xdr:nvPicPr>
        <xdr:cNvPr id="1417" name="Image 1416">
          <a:extLst>
            <a:ext uri="{FF2B5EF4-FFF2-40B4-BE49-F238E27FC236}">
              <a16:creationId xmlns:a16="http://schemas.microsoft.com/office/drawing/2014/main" id="{6CD67AD2-68D2-4CED-B89B-13CB1FFF6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96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1409</xdr:col>
      <xdr:colOff>0</xdr:colOff>
      <xdr:row>89</xdr:row>
      <xdr:rowOff>0</xdr:rowOff>
    </xdr:from>
    <xdr:ext cx="152400" cy="152400"/>
    <xdr:pic>
      <xdr:nvPicPr>
        <xdr:cNvPr id="1418" name="Image 1417">
          <a:extLst>
            <a:ext uri="{FF2B5EF4-FFF2-40B4-BE49-F238E27FC236}">
              <a16:creationId xmlns:a16="http://schemas.microsoft.com/office/drawing/2014/main" id="{F66849CF-FF33-408F-A206-19C5C97AC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60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1410</xdr:col>
      <xdr:colOff>0</xdr:colOff>
      <xdr:row>89</xdr:row>
      <xdr:rowOff>0</xdr:rowOff>
    </xdr:from>
    <xdr:ext cx="152400" cy="152400"/>
    <xdr:pic>
      <xdr:nvPicPr>
        <xdr:cNvPr id="1419" name="Image 1418">
          <a:extLst>
            <a:ext uri="{FF2B5EF4-FFF2-40B4-BE49-F238E27FC236}">
              <a16:creationId xmlns:a16="http://schemas.microsoft.com/office/drawing/2014/main" id="{3072341E-3ED0-40EE-88E2-6A6E75C9F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24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1411</xdr:col>
      <xdr:colOff>0</xdr:colOff>
      <xdr:row>89</xdr:row>
      <xdr:rowOff>0</xdr:rowOff>
    </xdr:from>
    <xdr:ext cx="152400" cy="152400"/>
    <xdr:pic>
      <xdr:nvPicPr>
        <xdr:cNvPr id="1420" name="Image 1419">
          <a:extLst>
            <a:ext uri="{FF2B5EF4-FFF2-40B4-BE49-F238E27FC236}">
              <a16:creationId xmlns:a16="http://schemas.microsoft.com/office/drawing/2014/main" id="{AD80E914-565E-4929-BB4E-6EEAF0BA9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89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1412</xdr:col>
      <xdr:colOff>0</xdr:colOff>
      <xdr:row>89</xdr:row>
      <xdr:rowOff>0</xdr:rowOff>
    </xdr:from>
    <xdr:ext cx="152400" cy="152400"/>
    <xdr:pic>
      <xdr:nvPicPr>
        <xdr:cNvPr id="1421" name="Image 1420">
          <a:extLst>
            <a:ext uri="{FF2B5EF4-FFF2-40B4-BE49-F238E27FC236}">
              <a16:creationId xmlns:a16="http://schemas.microsoft.com/office/drawing/2014/main" id="{656825AB-52BE-4D28-B19A-2222B6956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53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1413</xdr:col>
      <xdr:colOff>0</xdr:colOff>
      <xdr:row>89</xdr:row>
      <xdr:rowOff>0</xdr:rowOff>
    </xdr:from>
    <xdr:ext cx="152400" cy="152400"/>
    <xdr:pic>
      <xdr:nvPicPr>
        <xdr:cNvPr id="1422" name="Image 1421">
          <a:extLst>
            <a:ext uri="{FF2B5EF4-FFF2-40B4-BE49-F238E27FC236}">
              <a16:creationId xmlns:a16="http://schemas.microsoft.com/office/drawing/2014/main" id="{BDC105A1-16B9-4068-BD57-BCDE388F0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17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1414</xdr:col>
      <xdr:colOff>0</xdr:colOff>
      <xdr:row>89</xdr:row>
      <xdr:rowOff>0</xdr:rowOff>
    </xdr:from>
    <xdr:ext cx="152400" cy="152400"/>
    <xdr:pic>
      <xdr:nvPicPr>
        <xdr:cNvPr id="1423" name="Image 1422">
          <a:extLst>
            <a:ext uri="{FF2B5EF4-FFF2-40B4-BE49-F238E27FC236}">
              <a16:creationId xmlns:a16="http://schemas.microsoft.com/office/drawing/2014/main" id="{84A2BFF8-DC81-448F-8F15-78EAB6254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81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1415</xdr:col>
      <xdr:colOff>0</xdr:colOff>
      <xdr:row>89</xdr:row>
      <xdr:rowOff>0</xdr:rowOff>
    </xdr:from>
    <xdr:ext cx="152400" cy="152400"/>
    <xdr:pic>
      <xdr:nvPicPr>
        <xdr:cNvPr id="1424" name="Image 1423">
          <a:extLst>
            <a:ext uri="{FF2B5EF4-FFF2-40B4-BE49-F238E27FC236}">
              <a16:creationId xmlns:a16="http://schemas.microsoft.com/office/drawing/2014/main" id="{183CCB09-C7CC-4E29-827A-18830A4F5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46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1416</xdr:col>
      <xdr:colOff>0</xdr:colOff>
      <xdr:row>89</xdr:row>
      <xdr:rowOff>0</xdr:rowOff>
    </xdr:from>
    <xdr:ext cx="152400" cy="152400"/>
    <xdr:pic>
      <xdr:nvPicPr>
        <xdr:cNvPr id="1425" name="Image 1424">
          <a:extLst>
            <a:ext uri="{FF2B5EF4-FFF2-40B4-BE49-F238E27FC236}">
              <a16:creationId xmlns:a16="http://schemas.microsoft.com/office/drawing/2014/main" id="{12D760E9-3D36-4719-B01A-4E5013F8A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10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1417</xdr:col>
      <xdr:colOff>0</xdr:colOff>
      <xdr:row>89</xdr:row>
      <xdr:rowOff>0</xdr:rowOff>
    </xdr:from>
    <xdr:ext cx="152400" cy="152400"/>
    <xdr:pic>
      <xdr:nvPicPr>
        <xdr:cNvPr id="1426" name="Image 1425">
          <a:extLst>
            <a:ext uri="{FF2B5EF4-FFF2-40B4-BE49-F238E27FC236}">
              <a16:creationId xmlns:a16="http://schemas.microsoft.com/office/drawing/2014/main" id="{AFC6EBB2-0CA8-4485-BBC0-B13B15CBE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74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1418</xdr:col>
      <xdr:colOff>0</xdr:colOff>
      <xdr:row>89</xdr:row>
      <xdr:rowOff>0</xdr:rowOff>
    </xdr:from>
    <xdr:ext cx="152400" cy="152400"/>
    <xdr:pic>
      <xdr:nvPicPr>
        <xdr:cNvPr id="1427" name="Image 1426">
          <a:extLst>
            <a:ext uri="{FF2B5EF4-FFF2-40B4-BE49-F238E27FC236}">
              <a16:creationId xmlns:a16="http://schemas.microsoft.com/office/drawing/2014/main" id="{281DBF0A-6996-45EA-8C0E-ADE19E8B6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38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1419</xdr:col>
      <xdr:colOff>0</xdr:colOff>
      <xdr:row>89</xdr:row>
      <xdr:rowOff>0</xdr:rowOff>
    </xdr:from>
    <xdr:ext cx="152400" cy="152400"/>
    <xdr:pic>
      <xdr:nvPicPr>
        <xdr:cNvPr id="1428" name="Image 1427">
          <a:extLst>
            <a:ext uri="{FF2B5EF4-FFF2-40B4-BE49-F238E27FC236}">
              <a16:creationId xmlns:a16="http://schemas.microsoft.com/office/drawing/2014/main" id="{228D3D71-CD66-4A2E-8E20-A6B841BE3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03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1420</xdr:col>
      <xdr:colOff>0</xdr:colOff>
      <xdr:row>89</xdr:row>
      <xdr:rowOff>0</xdr:rowOff>
    </xdr:from>
    <xdr:ext cx="152400" cy="152400"/>
    <xdr:pic>
      <xdr:nvPicPr>
        <xdr:cNvPr id="1429" name="Image 1428">
          <a:extLst>
            <a:ext uri="{FF2B5EF4-FFF2-40B4-BE49-F238E27FC236}">
              <a16:creationId xmlns:a16="http://schemas.microsoft.com/office/drawing/2014/main" id="{C4E58ED7-1D81-4C5B-991B-E28649A5C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67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1421</xdr:col>
      <xdr:colOff>0</xdr:colOff>
      <xdr:row>89</xdr:row>
      <xdr:rowOff>0</xdr:rowOff>
    </xdr:from>
    <xdr:ext cx="152400" cy="152400"/>
    <xdr:pic>
      <xdr:nvPicPr>
        <xdr:cNvPr id="1430" name="Image 1429">
          <a:extLst>
            <a:ext uri="{FF2B5EF4-FFF2-40B4-BE49-F238E27FC236}">
              <a16:creationId xmlns:a16="http://schemas.microsoft.com/office/drawing/2014/main" id="{326FC778-5C04-4B55-8EB7-3D77CCCE4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31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1422</xdr:col>
      <xdr:colOff>0</xdr:colOff>
      <xdr:row>89</xdr:row>
      <xdr:rowOff>0</xdr:rowOff>
    </xdr:from>
    <xdr:ext cx="152400" cy="152400"/>
    <xdr:pic>
      <xdr:nvPicPr>
        <xdr:cNvPr id="1431" name="Image 1430">
          <a:extLst>
            <a:ext uri="{FF2B5EF4-FFF2-40B4-BE49-F238E27FC236}">
              <a16:creationId xmlns:a16="http://schemas.microsoft.com/office/drawing/2014/main" id="{9F96E168-FBC0-416C-BE52-3CDD9CD9C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95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1423</xdr:col>
      <xdr:colOff>0</xdr:colOff>
      <xdr:row>89</xdr:row>
      <xdr:rowOff>0</xdr:rowOff>
    </xdr:from>
    <xdr:ext cx="152400" cy="152400"/>
    <xdr:pic>
      <xdr:nvPicPr>
        <xdr:cNvPr id="1432" name="Image 1431">
          <a:extLst>
            <a:ext uri="{FF2B5EF4-FFF2-40B4-BE49-F238E27FC236}">
              <a16:creationId xmlns:a16="http://schemas.microsoft.com/office/drawing/2014/main" id="{DDAE89C6-A695-4354-877E-768D09E81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60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1424</xdr:col>
      <xdr:colOff>0</xdr:colOff>
      <xdr:row>89</xdr:row>
      <xdr:rowOff>0</xdr:rowOff>
    </xdr:from>
    <xdr:ext cx="152400" cy="152400"/>
    <xdr:pic>
      <xdr:nvPicPr>
        <xdr:cNvPr id="1433" name="Image 1432">
          <a:extLst>
            <a:ext uri="{FF2B5EF4-FFF2-40B4-BE49-F238E27FC236}">
              <a16:creationId xmlns:a16="http://schemas.microsoft.com/office/drawing/2014/main" id="{7212FC68-C3BA-4AD5-806C-5E7B72837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4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1425</xdr:col>
      <xdr:colOff>0</xdr:colOff>
      <xdr:row>89</xdr:row>
      <xdr:rowOff>0</xdr:rowOff>
    </xdr:from>
    <xdr:ext cx="152400" cy="152400"/>
    <xdr:pic>
      <xdr:nvPicPr>
        <xdr:cNvPr id="1434" name="Image 1433">
          <a:extLst>
            <a:ext uri="{FF2B5EF4-FFF2-40B4-BE49-F238E27FC236}">
              <a16:creationId xmlns:a16="http://schemas.microsoft.com/office/drawing/2014/main" id="{A7B17346-11C0-4F56-8231-261A998A8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8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1426</xdr:col>
      <xdr:colOff>0</xdr:colOff>
      <xdr:row>89</xdr:row>
      <xdr:rowOff>0</xdr:rowOff>
    </xdr:from>
    <xdr:ext cx="152400" cy="152400"/>
    <xdr:pic>
      <xdr:nvPicPr>
        <xdr:cNvPr id="1435" name="Image 1434">
          <a:extLst>
            <a:ext uri="{FF2B5EF4-FFF2-40B4-BE49-F238E27FC236}">
              <a16:creationId xmlns:a16="http://schemas.microsoft.com/office/drawing/2014/main" id="{E7D97AC8-35E9-48A9-B326-3F82885D5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52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1427</xdr:col>
      <xdr:colOff>0</xdr:colOff>
      <xdr:row>89</xdr:row>
      <xdr:rowOff>0</xdr:rowOff>
    </xdr:from>
    <xdr:ext cx="152400" cy="152400"/>
    <xdr:pic>
      <xdr:nvPicPr>
        <xdr:cNvPr id="1436" name="Image 1435">
          <a:extLst>
            <a:ext uri="{FF2B5EF4-FFF2-40B4-BE49-F238E27FC236}">
              <a16:creationId xmlns:a16="http://schemas.microsoft.com/office/drawing/2014/main" id="{82779E1E-D9C1-4A37-96C7-CEA018B56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17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1428</xdr:col>
      <xdr:colOff>0</xdr:colOff>
      <xdr:row>89</xdr:row>
      <xdr:rowOff>0</xdr:rowOff>
    </xdr:from>
    <xdr:ext cx="152400" cy="152400"/>
    <xdr:pic>
      <xdr:nvPicPr>
        <xdr:cNvPr id="1437" name="Image 1436">
          <a:extLst>
            <a:ext uri="{FF2B5EF4-FFF2-40B4-BE49-F238E27FC236}">
              <a16:creationId xmlns:a16="http://schemas.microsoft.com/office/drawing/2014/main" id="{672C5C9A-E329-4459-8292-5ACEB8312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1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1429</xdr:col>
      <xdr:colOff>0</xdr:colOff>
      <xdr:row>89</xdr:row>
      <xdr:rowOff>0</xdr:rowOff>
    </xdr:from>
    <xdr:ext cx="152400" cy="152400"/>
    <xdr:pic>
      <xdr:nvPicPr>
        <xdr:cNvPr id="1438" name="Image 1437">
          <a:extLst>
            <a:ext uri="{FF2B5EF4-FFF2-40B4-BE49-F238E27FC236}">
              <a16:creationId xmlns:a16="http://schemas.microsoft.com/office/drawing/2014/main" id="{B7E42DBC-933C-466D-832A-0AA58C6EB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45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1430</xdr:col>
      <xdr:colOff>0</xdr:colOff>
      <xdr:row>89</xdr:row>
      <xdr:rowOff>0</xdr:rowOff>
    </xdr:from>
    <xdr:ext cx="152400" cy="152400"/>
    <xdr:pic>
      <xdr:nvPicPr>
        <xdr:cNvPr id="1439" name="Image 1438">
          <a:extLst>
            <a:ext uri="{FF2B5EF4-FFF2-40B4-BE49-F238E27FC236}">
              <a16:creationId xmlns:a16="http://schemas.microsoft.com/office/drawing/2014/main" id="{646C28FA-3FD1-45C0-8F2C-4392A6D2B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09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1431</xdr:col>
      <xdr:colOff>0</xdr:colOff>
      <xdr:row>89</xdr:row>
      <xdr:rowOff>0</xdr:rowOff>
    </xdr:from>
    <xdr:ext cx="152400" cy="152400"/>
    <xdr:pic>
      <xdr:nvPicPr>
        <xdr:cNvPr id="1440" name="Image 1439">
          <a:extLst>
            <a:ext uri="{FF2B5EF4-FFF2-40B4-BE49-F238E27FC236}">
              <a16:creationId xmlns:a16="http://schemas.microsoft.com/office/drawing/2014/main" id="{B75638B9-8053-4BD2-83B9-48C9705B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74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1432</xdr:col>
      <xdr:colOff>0</xdr:colOff>
      <xdr:row>89</xdr:row>
      <xdr:rowOff>0</xdr:rowOff>
    </xdr:from>
    <xdr:ext cx="152400" cy="152400"/>
    <xdr:pic>
      <xdr:nvPicPr>
        <xdr:cNvPr id="1441" name="Image 1440">
          <a:extLst>
            <a:ext uri="{FF2B5EF4-FFF2-40B4-BE49-F238E27FC236}">
              <a16:creationId xmlns:a16="http://schemas.microsoft.com/office/drawing/2014/main" id="{1E78EA17-8FC0-40F3-992A-25211CF0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38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1433</xdr:col>
      <xdr:colOff>0</xdr:colOff>
      <xdr:row>89</xdr:row>
      <xdr:rowOff>0</xdr:rowOff>
    </xdr:from>
    <xdr:ext cx="152400" cy="152400"/>
    <xdr:pic>
      <xdr:nvPicPr>
        <xdr:cNvPr id="1442" name="Image 1441">
          <a:extLst>
            <a:ext uri="{FF2B5EF4-FFF2-40B4-BE49-F238E27FC236}">
              <a16:creationId xmlns:a16="http://schemas.microsoft.com/office/drawing/2014/main" id="{D72CC9DC-B448-4DE4-A094-E76EBED1B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02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1434</xdr:col>
      <xdr:colOff>0</xdr:colOff>
      <xdr:row>89</xdr:row>
      <xdr:rowOff>0</xdr:rowOff>
    </xdr:from>
    <xdr:ext cx="152400" cy="152400"/>
    <xdr:pic>
      <xdr:nvPicPr>
        <xdr:cNvPr id="1443" name="Image 1442">
          <a:extLst>
            <a:ext uri="{FF2B5EF4-FFF2-40B4-BE49-F238E27FC236}">
              <a16:creationId xmlns:a16="http://schemas.microsoft.com/office/drawing/2014/main" id="{7F8FC6B5-8E04-478C-8D54-B5E7167D0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66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1435</xdr:col>
      <xdr:colOff>0</xdr:colOff>
      <xdr:row>89</xdr:row>
      <xdr:rowOff>0</xdr:rowOff>
    </xdr:from>
    <xdr:ext cx="152400" cy="152400"/>
    <xdr:pic>
      <xdr:nvPicPr>
        <xdr:cNvPr id="1444" name="Image 1443">
          <a:extLst>
            <a:ext uri="{FF2B5EF4-FFF2-40B4-BE49-F238E27FC236}">
              <a16:creationId xmlns:a16="http://schemas.microsoft.com/office/drawing/2014/main" id="{AF288F94-8DD3-47BC-810A-55C4A0021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1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1436</xdr:col>
      <xdr:colOff>0</xdr:colOff>
      <xdr:row>89</xdr:row>
      <xdr:rowOff>0</xdr:rowOff>
    </xdr:from>
    <xdr:ext cx="152400" cy="152400"/>
    <xdr:pic>
      <xdr:nvPicPr>
        <xdr:cNvPr id="1445" name="Image 1444">
          <a:extLst>
            <a:ext uri="{FF2B5EF4-FFF2-40B4-BE49-F238E27FC236}">
              <a16:creationId xmlns:a16="http://schemas.microsoft.com/office/drawing/2014/main" id="{35BEEB2D-2C45-4034-9546-38699B461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95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1437</xdr:col>
      <xdr:colOff>0</xdr:colOff>
      <xdr:row>89</xdr:row>
      <xdr:rowOff>0</xdr:rowOff>
    </xdr:from>
    <xdr:ext cx="152400" cy="152400"/>
    <xdr:pic>
      <xdr:nvPicPr>
        <xdr:cNvPr id="1446" name="Image 1445">
          <a:extLst>
            <a:ext uri="{FF2B5EF4-FFF2-40B4-BE49-F238E27FC236}">
              <a16:creationId xmlns:a16="http://schemas.microsoft.com/office/drawing/2014/main" id="{9BE3D1F5-850A-4DDD-9C80-998F4EB14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59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1438</xdr:col>
      <xdr:colOff>0</xdr:colOff>
      <xdr:row>89</xdr:row>
      <xdr:rowOff>0</xdr:rowOff>
    </xdr:from>
    <xdr:ext cx="152400" cy="152400"/>
    <xdr:pic>
      <xdr:nvPicPr>
        <xdr:cNvPr id="1447" name="Image 1446">
          <a:extLst>
            <a:ext uri="{FF2B5EF4-FFF2-40B4-BE49-F238E27FC236}">
              <a16:creationId xmlns:a16="http://schemas.microsoft.com/office/drawing/2014/main" id="{4CC4CA9C-665D-49E2-AA10-EAE37BE25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3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1439</xdr:col>
      <xdr:colOff>0</xdr:colOff>
      <xdr:row>89</xdr:row>
      <xdr:rowOff>0</xdr:rowOff>
    </xdr:from>
    <xdr:ext cx="152400" cy="152400"/>
    <xdr:pic>
      <xdr:nvPicPr>
        <xdr:cNvPr id="1448" name="Image 1447">
          <a:extLst>
            <a:ext uri="{FF2B5EF4-FFF2-40B4-BE49-F238E27FC236}">
              <a16:creationId xmlns:a16="http://schemas.microsoft.com/office/drawing/2014/main" id="{9A28C301-475D-4E67-86C3-49B3CDF0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88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1440</xdr:col>
      <xdr:colOff>0</xdr:colOff>
      <xdr:row>89</xdr:row>
      <xdr:rowOff>0</xdr:rowOff>
    </xdr:from>
    <xdr:ext cx="152400" cy="152400"/>
    <xdr:pic>
      <xdr:nvPicPr>
        <xdr:cNvPr id="1449" name="Image 1448">
          <a:extLst>
            <a:ext uri="{FF2B5EF4-FFF2-40B4-BE49-F238E27FC236}">
              <a16:creationId xmlns:a16="http://schemas.microsoft.com/office/drawing/2014/main" id="{5CD6B30F-61BA-4754-A3CC-08728A8E3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52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1441</xdr:col>
      <xdr:colOff>0</xdr:colOff>
      <xdr:row>89</xdr:row>
      <xdr:rowOff>0</xdr:rowOff>
    </xdr:from>
    <xdr:ext cx="152400" cy="152400"/>
    <xdr:pic>
      <xdr:nvPicPr>
        <xdr:cNvPr id="1450" name="Image 1449">
          <a:extLst>
            <a:ext uri="{FF2B5EF4-FFF2-40B4-BE49-F238E27FC236}">
              <a16:creationId xmlns:a16="http://schemas.microsoft.com/office/drawing/2014/main" id="{F2C96E0D-71CA-4F3F-AB90-FEED35B0F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6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1442</xdr:col>
      <xdr:colOff>0</xdr:colOff>
      <xdr:row>89</xdr:row>
      <xdr:rowOff>0</xdr:rowOff>
    </xdr:from>
    <xdr:ext cx="152400" cy="152400"/>
    <xdr:pic>
      <xdr:nvPicPr>
        <xdr:cNvPr id="1451" name="Image 1450">
          <a:extLst>
            <a:ext uri="{FF2B5EF4-FFF2-40B4-BE49-F238E27FC236}">
              <a16:creationId xmlns:a16="http://schemas.microsoft.com/office/drawing/2014/main" id="{E1ACE8AD-AB31-4335-81A6-B1AFBABD3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80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1443</xdr:col>
      <xdr:colOff>0</xdr:colOff>
      <xdr:row>89</xdr:row>
      <xdr:rowOff>0</xdr:rowOff>
    </xdr:from>
    <xdr:ext cx="152400" cy="152400"/>
    <xdr:pic>
      <xdr:nvPicPr>
        <xdr:cNvPr id="1452" name="Image 1451">
          <a:extLst>
            <a:ext uri="{FF2B5EF4-FFF2-40B4-BE49-F238E27FC236}">
              <a16:creationId xmlns:a16="http://schemas.microsoft.com/office/drawing/2014/main" id="{7E92B4A0-42DF-43BF-A7FD-C0190272C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45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1444</xdr:col>
      <xdr:colOff>0</xdr:colOff>
      <xdr:row>89</xdr:row>
      <xdr:rowOff>0</xdr:rowOff>
    </xdr:from>
    <xdr:ext cx="152400" cy="152400"/>
    <xdr:pic>
      <xdr:nvPicPr>
        <xdr:cNvPr id="1453" name="Image 1452">
          <a:extLst>
            <a:ext uri="{FF2B5EF4-FFF2-40B4-BE49-F238E27FC236}">
              <a16:creationId xmlns:a16="http://schemas.microsoft.com/office/drawing/2014/main" id="{4AE7A3D6-F148-4E5C-B867-1EE7F5B46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9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1445</xdr:col>
      <xdr:colOff>0</xdr:colOff>
      <xdr:row>89</xdr:row>
      <xdr:rowOff>0</xdr:rowOff>
    </xdr:from>
    <xdr:ext cx="152400" cy="152400"/>
    <xdr:pic>
      <xdr:nvPicPr>
        <xdr:cNvPr id="1454" name="Image 1453">
          <a:extLst>
            <a:ext uri="{FF2B5EF4-FFF2-40B4-BE49-F238E27FC236}">
              <a16:creationId xmlns:a16="http://schemas.microsoft.com/office/drawing/2014/main" id="{FBE7C986-CE03-4165-BA0F-BBBB4459B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73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1446</xdr:col>
      <xdr:colOff>0</xdr:colOff>
      <xdr:row>89</xdr:row>
      <xdr:rowOff>0</xdr:rowOff>
    </xdr:from>
    <xdr:ext cx="152400" cy="152400"/>
    <xdr:pic>
      <xdr:nvPicPr>
        <xdr:cNvPr id="1455" name="Image 1454">
          <a:extLst>
            <a:ext uri="{FF2B5EF4-FFF2-40B4-BE49-F238E27FC236}">
              <a16:creationId xmlns:a16="http://schemas.microsoft.com/office/drawing/2014/main" id="{56BA7F58-1F2C-468F-AE93-D935C147F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37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1447</xdr:col>
      <xdr:colOff>0</xdr:colOff>
      <xdr:row>89</xdr:row>
      <xdr:rowOff>0</xdr:rowOff>
    </xdr:from>
    <xdr:ext cx="152400" cy="152400"/>
    <xdr:pic>
      <xdr:nvPicPr>
        <xdr:cNvPr id="1456" name="Image 1455">
          <a:extLst>
            <a:ext uri="{FF2B5EF4-FFF2-40B4-BE49-F238E27FC236}">
              <a16:creationId xmlns:a16="http://schemas.microsoft.com/office/drawing/2014/main" id="{30E24FAC-0D63-4A49-941A-70800EFAB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02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1448</xdr:col>
      <xdr:colOff>0</xdr:colOff>
      <xdr:row>89</xdr:row>
      <xdr:rowOff>0</xdr:rowOff>
    </xdr:from>
    <xdr:ext cx="152400" cy="152400"/>
    <xdr:pic>
      <xdr:nvPicPr>
        <xdr:cNvPr id="1457" name="Image 1456">
          <a:extLst>
            <a:ext uri="{FF2B5EF4-FFF2-40B4-BE49-F238E27FC236}">
              <a16:creationId xmlns:a16="http://schemas.microsoft.com/office/drawing/2014/main" id="{F6402C2A-5BDB-4BA3-81F1-C94A6FD9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6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1449</xdr:col>
      <xdr:colOff>0</xdr:colOff>
      <xdr:row>89</xdr:row>
      <xdr:rowOff>0</xdr:rowOff>
    </xdr:from>
    <xdr:ext cx="152400" cy="152400"/>
    <xdr:pic>
      <xdr:nvPicPr>
        <xdr:cNvPr id="1458" name="Image 1457">
          <a:extLst>
            <a:ext uri="{FF2B5EF4-FFF2-40B4-BE49-F238E27FC236}">
              <a16:creationId xmlns:a16="http://schemas.microsoft.com/office/drawing/2014/main" id="{9509FFCE-5282-441D-86C0-A9326323B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30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1450</xdr:col>
      <xdr:colOff>0</xdr:colOff>
      <xdr:row>89</xdr:row>
      <xdr:rowOff>0</xdr:rowOff>
    </xdr:from>
    <xdr:ext cx="152400" cy="152400"/>
    <xdr:pic>
      <xdr:nvPicPr>
        <xdr:cNvPr id="1459" name="Image 1458">
          <a:extLst>
            <a:ext uri="{FF2B5EF4-FFF2-40B4-BE49-F238E27FC236}">
              <a16:creationId xmlns:a16="http://schemas.microsoft.com/office/drawing/2014/main" id="{6B5E1C7C-8B54-4CBE-80F4-E186D55C3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94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1451</xdr:col>
      <xdr:colOff>0</xdr:colOff>
      <xdr:row>89</xdr:row>
      <xdr:rowOff>0</xdr:rowOff>
    </xdr:from>
    <xdr:ext cx="152400" cy="152400"/>
    <xdr:pic>
      <xdr:nvPicPr>
        <xdr:cNvPr id="1460" name="Image 1459">
          <a:extLst>
            <a:ext uri="{FF2B5EF4-FFF2-40B4-BE49-F238E27FC236}">
              <a16:creationId xmlns:a16="http://schemas.microsoft.com/office/drawing/2014/main" id="{C3B1FEAB-D5C0-4A1E-868B-684A4EAFD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59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1452</xdr:col>
      <xdr:colOff>0</xdr:colOff>
      <xdr:row>89</xdr:row>
      <xdr:rowOff>0</xdr:rowOff>
    </xdr:from>
    <xdr:ext cx="152400" cy="152400"/>
    <xdr:pic>
      <xdr:nvPicPr>
        <xdr:cNvPr id="1461" name="Image 1460">
          <a:extLst>
            <a:ext uri="{FF2B5EF4-FFF2-40B4-BE49-F238E27FC236}">
              <a16:creationId xmlns:a16="http://schemas.microsoft.com/office/drawing/2014/main" id="{AE89C65F-17DD-40FE-912A-E7AEAC4F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23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1453</xdr:col>
      <xdr:colOff>0</xdr:colOff>
      <xdr:row>89</xdr:row>
      <xdr:rowOff>0</xdr:rowOff>
    </xdr:from>
    <xdr:ext cx="152400" cy="152400"/>
    <xdr:pic>
      <xdr:nvPicPr>
        <xdr:cNvPr id="1462" name="Image 1461">
          <a:extLst>
            <a:ext uri="{FF2B5EF4-FFF2-40B4-BE49-F238E27FC236}">
              <a16:creationId xmlns:a16="http://schemas.microsoft.com/office/drawing/2014/main" id="{A82F10C6-76C7-4FF5-BFFD-72744E71E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87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1454</xdr:col>
      <xdr:colOff>0</xdr:colOff>
      <xdr:row>89</xdr:row>
      <xdr:rowOff>0</xdr:rowOff>
    </xdr:from>
    <xdr:ext cx="152400" cy="152400"/>
    <xdr:pic>
      <xdr:nvPicPr>
        <xdr:cNvPr id="1463" name="Image 1462">
          <a:extLst>
            <a:ext uri="{FF2B5EF4-FFF2-40B4-BE49-F238E27FC236}">
              <a16:creationId xmlns:a16="http://schemas.microsoft.com/office/drawing/2014/main" id="{31CAF348-CCA0-4C58-B19F-5253839C8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51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1455</xdr:col>
      <xdr:colOff>0</xdr:colOff>
      <xdr:row>89</xdr:row>
      <xdr:rowOff>0</xdr:rowOff>
    </xdr:from>
    <xdr:ext cx="152400" cy="152400"/>
    <xdr:pic>
      <xdr:nvPicPr>
        <xdr:cNvPr id="1464" name="Image 1463">
          <a:extLst>
            <a:ext uri="{FF2B5EF4-FFF2-40B4-BE49-F238E27FC236}">
              <a16:creationId xmlns:a16="http://schemas.microsoft.com/office/drawing/2014/main" id="{63C4C9A4-9ABC-40C2-9F06-40BDE8915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16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1456</xdr:col>
      <xdr:colOff>0</xdr:colOff>
      <xdr:row>89</xdr:row>
      <xdr:rowOff>0</xdr:rowOff>
    </xdr:from>
    <xdr:ext cx="152400" cy="152400"/>
    <xdr:pic>
      <xdr:nvPicPr>
        <xdr:cNvPr id="1465" name="Image 1464">
          <a:extLst>
            <a:ext uri="{FF2B5EF4-FFF2-40B4-BE49-F238E27FC236}">
              <a16:creationId xmlns:a16="http://schemas.microsoft.com/office/drawing/2014/main" id="{88F97C98-428F-4E29-9B0D-533F727DE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80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1457</xdr:col>
      <xdr:colOff>0</xdr:colOff>
      <xdr:row>89</xdr:row>
      <xdr:rowOff>0</xdr:rowOff>
    </xdr:from>
    <xdr:ext cx="152400" cy="152400"/>
    <xdr:pic>
      <xdr:nvPicPr>
        <xdr:cNvPr id="1466" name="Image 1465">
          <a:extLst>
            <a:ext uri="{FF2B5EF4-FFF2-40B4-BE49-F238E27FC236}">
              <a16:creationId xmlns:a16="http://schemas.microsoft.com/office/drawing/2014/main" id="{01668FBA-B8E8-4053-92B9-909A6B09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44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1458</xdr:col>
      <xdr:colOff>0</xdr:colOff>
      <xdr:row>89</xdr:row>
      <xdr:rowOff>0</xdr:rowOff>
    </xdr:from>
    <xdr:ext cx="152400" cy="152400"/>
    <xdr:pic>
      <xdr:nvPicPr>
        <xdr:cNvPr id="1467" name="Image 1466">
          <a:extLst>
            <a:ext uri="{FF2B5EF4-FFF2-40B4-BE49-F238E27FC236}">
              <a16:creationId xmlns:a16="http://schemas.microsoft.com/office/drawing/2014/main" id="{835AAD91-D268-4B53-BE43-BEAE32E67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08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1459</xdr:col>
      <xdr:colOff>0</xdr:colOff>
      <xdr:row>89</xdr:row>
      <xdr:rowOff>0</xdr:rowOff>
    </xdr:from>
    <xdr:ext cx="152400" cy="152400"/>
    <xdr:pic>
      <xdr:nvPicPr>
        <xdr:cNvPr id="1468" name="Image 1467">
          <a:extLst>
            <a:ext uri="{FF2B5EF4-FFF2-40B4-BE49-F238E27FC236}">
              <a16:creationId xmlns:a16="http://schemas.microsoft.com/office/drawing/2014/main" id="{D9153A44-379C-4D7C-801E-06E1ACC74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73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1460</xdr:col>
      <xdr:colOff>0</xdr:colOff>
      <xdr:row>89</xdr:row>
      <xdr:rowOff>0</xdr:rowOff>
    </xdr:from>
    <xdr:ext cx="152400" cy="152400"/>
    <xdr:pic>
      <xdr:nvPicPr>
        <xdr:cNvPr id="1469" name="Image 1468">
          <a:extLst>
            <a:ext uri="{FF2B5EF4-FFF2-40B4-BE49-F238E27FC236}">
              <a16:creationId xmlns:a16="http://schemas.microsoft.com/office/drawing/2014/main" id="{32CC6AEA-F0B4-4D01-8BD6-4DD7115B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37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1461</xdr:col>
      <xdr:colOff>0</xdr:colOff>
      <xdr:row>89</xdr:row>
      <xdr:rowOff>0</xdr:rowOff>
    </xdr:from>
    <xdr:ext cx="152400" cy="152400"/>
    <xdr:pic>
      <xdr:nvPicPr>
        <xdr:cNvPr id="1470" name="Image 1469">
          <a:extLst>
            <a:ext uri="{FF2B5EF4-FFF2-40B4-BE49-F238E27FC236}">
              <a16:creationId xmlns:a16="http://schemas.microsoft.com/office/drawing/2014/main" id="{73F437E2-68AF-4C88-B3A1-393490F46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01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1462</xdr:col>
      <xdr:colOff>0</xdr:colOff>
      <xdr:row>89</xdr:row>
      <xdr:rowOff>0</xdr:rowOff>
    </xdr:from>
    <xdr:ext cx="152400" cy="152400"/>
    <xdr:pic>
      <xdr:nvPicPr>
        <xdr:cNvPr id="1471" name="Image 1470">
          <a:extLst>
            <a:ext uri="{FF2B5EF4-FFF2-40B4-BE49-F238E27FC236}">
              <a16:creationId xmlns:a16="http://schemas.microsoft.com/office/drawing/2014/main" id="{884A5306-FB3B-4AE6-A435-4AABA87C8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1463</xdr:col>
      <xdr:colOff>0</xdr:colOff>
      <xdr:row>89</xdr:row>
      <xdr:rowOff>0</xdr:rowOff>
    </xdr:from>
    <xdr:ext cx="152400" cy="152400"/>
    <xdr:pic>
      <xdr:nvPicPr>
        <xdr:cNvPr id="1472" name="Image 1471">
          <a:extLst>
            <a:ext uri="{FF2B5EF4-FFF2-40B4-BE49-F238E27FC236}">
              <a16:creationId xmlns:a16="http://schemas.microsoft.com/office/drawing/2014/main" id="{76204577-1707-46C6-977A-5B1E8169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30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1464</xdr:col>
      <xdr:colOff>0</xdr:colOff>
      <xdr:row>89</xdr:row>
      <xdr:rowOff>0</xdr:rowOff>
    </xdr:from>
    <xdr:ext cx="152400" cy="152400"/>
    <xdr:pic>
      <xdr:nvPicPr>
        <xdr:cNvPr id="1473" name="Image 1472">
          <a:extLst>
            <a:ext uri="{FF2B5EF4-FFF2-40B4-BE49-F238E27FC236}">
              <a16:creationId xmlns:a16="http://schemas.microsoft.com/office/drawing/2014/main" id="{36C72A67-4617-42D3-935D-C9296C25C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4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1465</xdr:col>
      <xdr:colOff>0</xdr:colOff>
      <xdr:row>89</xdr:row>
      <xdr:rowOff>0</xdr:rowOff>
    </xdr:from>
    <xdr:ext cx="152400" cy="152400"/>
    <xdr:pic>
      <xdr:nvPicPr>
        <xdr:cNvPr id="1474" name="Image 1473">
          <a:extLst>
            <a:ext uri="{FF2B5EF4-FFF2-40B4-BE49-F238E27FC236}">
              <a16:creationId xmlns:a16="http://schemas.microsoft.com/office/drawing/2014/main" id="{1F979710-7770-4EC7-83A1-BB61C5034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58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1466</xdr:col>
      <xdr:colOff>0</xdr:colOff>
      <xdr:row>89</xdr:row>
      <xdr:rowOff>0</xdr:rowOff>
    </xdr:from>
    <xdr:ext cx="152400" cy="152400"/>
    <xdr:pic>
      <xdr:nvPicPr>
        <xdr:cNvPr id="1475" name="Image 1474">
          <a:extLst>
            <a:ext uri="{FF2B5EF4-FFF2-40B4-BE49-F238E27FC236}">
              <a16:creationId xmlns:a16="http://schemas.microsoft.com/office/drawing/2014/main" id="{915C621A-92AB-4099-A2D6-BB53F0BD7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22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1467</xdr:col>
      <xdr:colOff>0</xdr:colOff>
      <xdr:row>89</xdr:row>
      <xdr:rowOff>0</xdr:rowOff>
    </xdr:from>
    <xdr:ext cx="152400" cy="152400"/>
    <xdr:pic>
      <xdr:nvPicPr>
        <xdr:cNvPr id="1476" name="Image 1475">
          <a:extLst>
            <a:ext uri="{FF2B5EF4-FFF2-40B4-BE49-F238E27FC236}">
              <a16:creationId xmlns:a16="http://schemas.microsoft.com/office/drawing/2014/main" id="{B7924E4F-47AC-41D6-9213-F37BE030C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7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1468</xdr:col>
      <xdr:colOff>0</xdr:colOff>
      <xdr:row>89</xdr:row>
      <xdr:rowOff>0</xdr:rowOff>
    </xdr:from>
    <xdr:ext cx="152400" cy="152400"/>
    <xdr:pic>
      <xdr:nvPicPr>
        <xdr:cNvPr id="1477" name="Image 1476">
          <a:extLst>
            <a:ext uri="{FF2B5EF4-FFF2-40B4-BE49-F238E27FC236}">
              <a16:creationId xmlns:a16="http://schemas.microsoft.com/office/drawing/2014/main" id="{2B9BA319-86ED-440D-ADC4-41F16F25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51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1469</xdr:col>
      <xdr:colOff>0</xdr:colOff>
      <xdr:row>89</xdr:row>
      <xdr:rowOff>0</xdr:rowOff>
    </xdr:from>
    <xdr:ext cx="152400" cy="152400"/>
    <xdr:pic>
      <xdr:nvPicPr>
        <xdr:cNvPr id="1478" name="Image 1477">
          <a:extLst>
            <a:ext uri="{FF2B5EF4-FFF2-40B4-BE49-F238E27FC236}">
              <a16:creationId xmlns:a16="http://schemas.microsoft.com/office/drawing/2014/main" id="{86034D03-B99C-4B14-B27E-8EE42B5A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15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1470</xdr:col>
      <xdr:colOff>0</xdr:colOff>
      <xdr:row>89</xdr:row>
      <xdr:rowOff>0</xdr:rowOff>
    </xdr:from>
    <xdr:ext cx="152400" cy="152400"/>
    <xdr:pic>
      <xdr:nvPicPr>
        <xdr:cNvPr id="1479" name="Image 1478">
          <a:extLst>
            <a:ext uri="{FF2B5EF4-FFF2-40B4-BE49-F238E27FC236}">
              <a16:creationId xmlns:a16="http://schemas.microsoft.com/office/drawing/2014/main" id="{FB0C6D0B-F00D-44A9-A93A-F43E1A869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79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1471</xdr:col>
      <xdr:colOff>0</xdr:colOff>
      <xdr:row>89</xdr:row>
      <xdr:rowOff>0</xdr:rowOff>
    </xdr:from>
    <xdr:ext cx="152400" cy="152400"/>
    <xdr:pic>
      <xdr:nvPicPr>
        <xdr:cNvPr id="1480" name="Image 1479">
          <a:extLst>
            <a:ext uri="{FF2B5EF4-FFF2-40B4-BE49-F238E27FC236}">
              <a16:creationId xmlns:a16="http://schemas.microsoft.com/office/drawing/2014/main" id="{A3BC86C4-F3F5-47CB-8398-27CA9F7EE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44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1472</xdr:col>
      <xdr:colOff>0</xdr:colOff>
      <xdr:row>89</xdr:row>
      <xdr:rowOff>0</xdr:rowOff>
    </xdr:from>
    <xdr:ext cx="152400" cy="152400"/>
    <xdr:pic>
      <xdr:nvPicPr>
        <xdr:cNvPr id="1481" name="Image 1480">
          <a:extLst>
            <a:ext uri="{FF2B5EF4-FFF2-40B4-BE49-F238E27FC236}">
              <a16:creationId xmlns:a16="http://schemas.microsoft.com/office/drawing/2014/main" id="{6669F4D1-7C37-4ACF-B0C7-E68708D3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08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1473</xdr:col>
      <xdr:colOff>0</xdr:colOff>
      <xdr:row>89</xdr:row>
      <xdr:rowOff>0</xdr:rowOff>
    </xdr:from>
    <xdr:ext cx="152400" cy="152400"/>
    <xdr:pic>
      <xdr:nvPicPr>
        <xdr:cNvPr id="1482" name="Image 1481">
          <a:extLst>
            <a:ext uri="{FF2B5EF4-FFF2-40B4-BE49-F238E27FC236}">
              <a16:creationId xmlns:a16="http://schemas.microsoft.com/office/drawing/2014/main" id="{AA9BCCB4-C867-4333-9838-2D745B4B7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2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1474</xdr:col>
      <xdr:colOff>0</xdr:colOff>
      <xdr:row>89</xdr:row>
      <xdr:rowOff>0</xdr:rowOff>
    </xdr:from>
    <xdr:ext cx="152400" cy="152400"/>
    <xdr:pic>
      <xdr:nvPicPr>
        <xdr:cNvPr id="1483" name="Image 1482">
          <a:extLst>
            <a:ext uri="{FF2B5EF4-FFF2-40B4-BE49-F238E27FC236}">
              <a16:creationId xmlns:a16="http://schemas.microsoft.com/office/drawing/2014/main" id="{540475F9-8B1F-4F35-8519-33DE6279C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36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1475</xdr:col>
      <xdr:colOff>0</xdr:colOff>
      <xdr:row>89</xdr:row>
      <xdr:rowOff>0</xdr:rowOff>
    </xdr:from>
    <xdr:ext cx="152400" cy="152400"/>
    <xdr:pic>
      <xdr:nvPicPr>
        <xdr:cNvPr id="1484" name="Image 1483">
          <a:extLst>
            <a:ext uri="{FF2B5EF4-FFF2-40B4-BE49-F238E27FC236}">
              <a16:creationId xmlns:a16="http://schemas.microsoft.com/office/drawing/2014/main" id="{7DE73DBE-5828-44E4-9FD7-383D75973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1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1476</xdr:col>
      <xdr:colOff>0</xdr:colOff>
      <xdr:row>89</xdr:row>
      <xdr:rowOff>0</xdr:rowOff>
    </xdr:from>
    <xdr:ext cx="152400" cy="152400"/>
    <xdr:pic>
      <xdr:nvPicPr>
        <xdr:cNvPr id="1485" name="Image 1484">
          <a:extLst>
            <a:ext uri="{FF2B5EF4-FFF2-40B4-BE49-F238E27FC236}">
              <a16:creationId xmlns:a16="http://schemas.microsoft.com/office/drawing/2014/main" id="{DA6FE4E1-BF37-4EA2-A46A-62DFE08D0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5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1477</xdr:col>
      <xdr:colOff>0</xdr:colOff>
      <xdr:row>89</xdr:row>
      <xdr:rowOff>0</xdr:rowOff>
    </xdr:from>
    <xdr:ext cx="152400" cy="152400"/>
    <xdr:pic>
      <xdr:nvPicPr>
        <xdr:cNvPr id="1486" name="Image 1485">
          <a:extLst>
            <a:ext uri="{FF2B5EF4-FFF2-40B4-BE49-F238E27FC236}">
              <a16:creationId xmlns:a16="http://schemas.microsoft.com/office/drawing/2014/main" id="{D6FD7D5E-67A0-4041-93FE-D4D6696B2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29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1478</xdr:col>
      <xdr:colOff>0</xdr:colOff>
      <xdr:row>89</xdr:row>
      <xdr:rowOff>0</xdr:rowOff>
    </xdr:from>
    <xdr:ext cx="152400" cy="152400"/>
    <xdr:pic>
      <xdr:nvPicPr>
        <xdr:cNvPr id="1487" name="Image 1486">
          <a:extLst>
            <a:ext uri="{FF2B5EF4-FFF2-40B4-BE49-F238E27FC236}">
              <a16:creationId xmlns:a16="http://schemas.microsoft.com/office/drawing/2014/main" id="{E6BDD86A-3A0D-4698-9AE2-F769CF33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3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1479</xdr:col>
      <xdr:colOff>0</xdr:colOff>
      <xdr:row>89</xdr:row>
      <xdr:rowOff>0</xdr:rowOff>
    </xdr:from>
    <xdr:ext cx="152400" cy="152400"/>
    <xdr:pic>
      <xdr:nvPicPr>
        <xdr:cNvPr id="1488" name="Image 1487">
          <a:extLst>
            <a:ext uri="{FF2B5EF4-FFF2-40B4-BE49-F238E27FC236}">
              <a16:creationId xmlns:a16="http://schemas.microsoft.com/office/drawing/2014/main" id="{872F1F88-ED52-4CA6-AE63-3C38413B1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58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1480</xdr:col>
      <xdr:colOff>0</xdr:colOff>
      <xdr:row>89</xdr:row>
      <xdr:rowOff>0</xdr:rowOff>
    </xdr:from>
    <xdr:ext cx="152400" cy="152400"/>
    <xdr:pic>
      <xdr:nvPicPr>
        <xdr:cNvPr id="1489" name="Image 1488">
          <a:extLst>
            <a:ext uri="{FF2B5EF4-FFF2-40B4-BE49-F238E27FC236}">
              <a16:creationId xmlns:a16="http://schemas.microsoft.com/office/drawing/2014/main" id="{12C5025B-472A-450F-8237-D98B3C3A2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22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1481</xdr:col>
      <xdr:colOff>0</xdr:colOff>
      <xdr:row>89</xdr:row>
      <xdr:rowOff>0</xdr:rowOff>
    </xdr:from>
    <xdr:ext cx="152400" cy="152400"/>
    <xdr:pic>
      <xdr:nvPicPr>
        <xdr:cNvPr id="1490" name="Image 1489">
          <a:extLst>
            <a:ext uri="{FF2B5EF4-FFF2-40B4-BE49-F238E27FC236}">
              <a16:creationId xmlns:a16="http://schemas.microsoft.com/office/drawing/2014/main" id="{0B4F9112-FEC4-4A23-9B3C-851C8B96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6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1482</xdr:col>
      <xdr:colOff>0</xdr:colOff>
      <xdr:row>89</xdr:row>
      <xdr:rowOff>0</xdr:rowOff>
    </xdr:from>
    <xdr:ext cx="152400" cy="152400"/>
    <xdr:pic>
      <xdr:nvPicPr>
        <xdr:cNvPr id="1491" name="Image 1490">
          <a:extLst>
            <a:ext uri="{FF2B5EF4-FFF2-40B4-BE49-F238E27FC236}">
              <a16:creationId xmlns:a16="http://schemas.microsoft.com/office/drawing/2014/main" id="{09FEABB0-6160-476D-9AC6-F115A5D10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50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1483</xdr:col>
      <xdr:colOff>0</xdr:colOff>
      <xdr:row>89</xdr:row>
      <xdr:rowOff>0</xdr:rowOff>
    </xdr:from>
    <xdr:ext cx="152400" cy="152400"/>
    <xdr:pic>
      <xdr:nvPicPr>
        <xdr:cNvPr id="1492" name="Image 1491">
          <a:extLst>
            <a:ext uri="{FF2B5EF4-FFF2-40B4-BE49-F238E27FC236}">
              <a16:creationId xmlns:a16="http://schemas.microsoft.com/office/drawing/2014/main" id="{92169D08-3364-4E53-8F5D-91CC930CF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14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1484</xdr:col>
      <xdr:colOff>0</xdr:colOff>
      <xdr:row>89</xdr:row>
      <xdr:rowOff>0</xdr:rowOff>
    </xdr:from>
    <xdr:ext cx="152400" cy="152400"/>
    <xdr:pic>
      <xdr:nvPicPr>
        <xdr:cNvPr id="1493" name="Image 1492">
          <a:extLst>
            <a:ext uri="{FF2B5EF4-FFF2-40B4-BE49-F238E27FC236}">
              <a16:creationId xmlns:a16="http://schemas.microsoft.com/office/drawing/2014/main" id="{4A18FEC5-08D9-4867-9F6B-1D1D5D230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9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1485</xdr:col>
      <xdr:colOff>0</xdr:colOff>
      <xdr:row>89</xdr:row>
      <xdr:rowOff>0</xdr:rowOff>
    </xdr:from>
    <xdr:ext cx="152400" cy="152400"/>
    <xdr:pic>
      <xdr:nvPicPr>
        <xdr:cNvPr id="1494" name="Image 1493">
          <a:extLst>
            <a:ext uri="{FF2B5EF4-FFF2-40B4-BE49-F238E27FC236}">
              <a16:creationId xmlns:a16="http://schemas.microsoft.com/office/drawing/2014/main" id="{D7BA7525-82A0-42BC-B316-9B2D5714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43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1486</xdr:col>
      <xdr:colOff>0</xdr:colOff>
      <xdr:row>89</xdr:row>
      <xdr:rowOff>0</xdr:rowOff>
    </xdr:from>
    <xdr:ext cx="152400" cy="152400"/>
    <xdr:pic>
      <xdr:nvPicPr>
        <xdr:cNvPr id="1495" name="Image 1494">
          <a:extLst>
            <a:ext uri="{FF2B5EF4-FFF2-40B4-BE49-F238E27FC236}">
              <a16:creationId xmlns:a16="http://schemas.microsoft.com/office/drawing/2014/main" id="{D32B7247-EAEE-42FB-A8F3-9DA7994E9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07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1487</xdr:col>
      <xdr:colOff>0</xdr:colOff>
      <xdr:row>89</xdr:row>
      <xdr:rowOff>0</xdr:rowOff>
    </xdr:from>
    <xdr:ext cx="152400" cy="152400"/>
    <xdr:pic>
      <xdr:nvPicPr>
        <xdr:cNvPr id="1496" name="Image 1495">
          <a:extLst>
            <a:ext uri="{FF2B5EF4-FFF2-40B4-BE49-F238E27FC236}">
              <a16:creationId xmlns:a16="http://schemas.microsoft.com/office/drawing/2014/main" id="{25E1B1F9-B80A-4FDC-9CD3-7F0510A86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71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1488</xdr:col>
      <xdr:colOff>0</xdr:colOff>
      <xdr:row>89</xdr:row>
      <xdr:rowOff>0</xdr:rowOff>
    </xdr:from>
    <xdr:ext cx="152400" cy="152400"/>
    <xdr:pic>
      <xdr:nvPicPr>
        <xdr:cNvPr id="1497" name="Image 1496">
          <a:extLst>
            <a:ext uri="{FF2B5EF4-FFF2-40B4-BE49-F238E27FC236}">
              <a16:creationId xmlns:a16="http://schemas.microsoft.com/office/drawing/2014/main" id="{1319E4BD-2DA0-45C5-AA60-A7C53576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36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1489</xdr:col>
      <xdr:colOff>0</xdr:colOff>
      <xdr:row>89</xdr:row>
      <xdr:rowOff>0</xdr:rowOff>
    </xdr:from>
    <xdr:ext cx="152400" cy="152400"/>
    <xdr:pic>
      <xdr:nvPicPr>
        <xdr:cNvPr id="1498" name="Image 1497">
          <a:extLst>
            <a:ext uri="{FF2B5EF4-FFF2-40B4-BE49-F238E27FC236}">
              <a16:creationId xmlns:a16="http://schemas.microsoft.com/office/drawing/2014/main" id="{BC383F22-0386-4329-8227-6A6D33FF3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00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1490</xdr:col>
      <xdr:colOff>0</xdr:colOff>
      <xdr:row>89</xdr:row>
      <xdr:rowOff>0</xdr:rowOff>
    </xdr:from>
    <xdr:ext cx="152400" cy="152400"/>
    <xdr:pic>
      <xdr:nvPicPr>
        <xdr:cNvPr id="1499" name="Image 1498">
          <a:extLst>
            <a:ext uri="{FF2B5EF4-FFF2-40B4-BE49-F238E27FC236}">
              <a16:creationId xmlns:a16="http://schemas.microsoft.com/office/drawing/2014/main" id="{9379B5D1-E51A-49BD-A258-71DD21098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64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1491</xdr:col>
      <xdr:colOff>0</xdr:colOff>
      <xdr:row>89</xdr:row>
      <xdr:rowOff>0</xdr:rowOff>
    </xdr:from>
    <xdr:ext cx="152400" cy="152400"/>
    <xdr:pic>
      <xdr:nvPicPr>
        <xdr:cNvPr id="1500" name="Image 1499">
          <a:extLst>
            <a:ext uri="{FF2B5EF4-FFF2-40B4-BE49-F238E27FC236}">
              <a16:creationId xmlns:a16="http://schemas.microsoft.com/office/drawing/2014/main" id="{C60148A4-18B0-48EB-8058-BA7FCD0DC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8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1492</xdr:col>
      <xdr:colOff>0</xdr:colOff>
      <xdr:row>89</xdr:row>
      <xdr:rowOff>0</xdr:rowOff>
    </xdr:from>
    <xdr:ext cx="152400" cy="152400"/>
    <xdr:pic>
      <xdr:nvPicPr>
        <xdr:cNvPr id="1501" name="Image 1500">
          <a:extLst>
            <a:ext uri="{FF2B5EF4-FFF2-40B4-BE49-F238E27FC236}">
              <a16:creationId xmlns:a16="http://schemas.microsoft.com/office/drawing/2014/main" id="{47B4945B-DB72-4884-9FB5-514B85247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93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1493</xdr:col>
      <xdr:colOff>0</xdr:colOff>
      <xdr:row>89</xdr:row>
      <xdr:rowOff>0</xdr:rowOff>
    </xdr:from>
    <xdr:ext cx="152400" cy="152400"/>
    <xdr:pic>
      <xdr:nvPicPr>
        <xdr:cNvPr id="1502" name="Image 1501">
          <a:extLst>
            <a:ext uri="{FF2B5EF4-FFF2-40B4-BE49-F238E27FC236}">
              <a16:creationId xmlns:a16="http://schemas.microsoft.com/office/drawing/2014/main" id="{4288D3E3-0231-42E0-BB88-3397452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57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1494</xdr:col>
      <xdr:colOff>0</xdr:colOff>
      <xdr:row>89</xdr:row>
      <xdr:rowOff>0</xdr:rowOff>
    </xdr:from>
    <xdr:ext cx="152400" cy="152400"/>
    <xdr:pic>
      <xdr:nvPicPr>
        <xdr:cNvPr id="1503" name="Image 1502">
          <a:extLst>
            <a:ext uri="{FF2B5EF4-FFF2-40B4-BE49-F238E27FC236}">
              <a16:creationId xmlns:a16="http://schemas.microsoft.com/office/drawing/2014/main" id="{569D404B-DC55-42F0-85A0-898460AA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21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1495</xdr:col>
      <xdr:colOff>0</xdr:colOff>
      <xdr:row>89</xdr:row>
      <xdr:rowOff>0</xdr:rowOff>
    </xdr:from>
    <xdr:ext cx="152400" cy="152400"/>
    <xdr:pic>
      <xdr:nvPicPr>
        <xdr:cNvPr id="1504" name="Image 1503">
          <a:extLst>
            <a:ext uri="{FF2B5EF4-FFF2-40B4-BE49-F238E27FC236}">
              <a16:creationId xmlns:a16="http://schemas.microsoft.com/office/drawing/2014/main" id="{A53B4F97-E6B2-4852-9D4D-0DE0C2FCC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85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1496</xdr:col>
      <xdr:colOff>0</xdr:colOff>
      <xdr:row>89</xdr:row>
      <xdr:rowOff>0</xdr:rowOff>
    </xdr:from>
    <xdr:ext cx="152400" cy="152400"/>
    <xdr:pic>
      <xdr:nvPicPr>
        <xdr:cNvPr id="1505" name="Image 1504">
          <a:extLst>
            <a:ext uri="{FF2B5EF4-FFF2-40B4-BE49-F238E27FC236}">
              <a16:creationId xmlns:a16="http://schemas.microsoft.com/office/drawing/2014/main" id="{E8CBB6F8-D15D-4DDA-9491-18FBCDCE4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50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1497</xdr:col>
      <xdr:colOff>0</xdr:colOff>
      <xdr:row>89</xdr:row>
      <xdr:rowOff>0</xdr:rowOff>
    </xdr:from>
    <xdr:ext cx="152400" cy="152400"/>
    <xdr:pic>
      <xdr:nvPicPr>
        <xdr:cNvPr id="1506" name="Image 1505">
          <a:extLst>
            <a:ext uri="{FF2B5EF4-FFF2-40B4-BE49-F238E27FC236}">
              <a16:creationId xmlns:a16="http://schemas.microsoft.com/office/drawing/2014/main" id="{4E61CF28-D92E-4C39-8D0D-09D895E5C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14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1498</xdr:col>
      <xdr:colOff>0</xdr:colOff>
      <xdr:row>89</xdr:row>
      <xdr:rowOff>0</xdr:rowOff>
    </xdr:from>
    <xdr:ext cx="152400" cy="152400"/>
    <xdr:pic>
      <xdr:nvPicPr>
        <xdr:cNvPr id="1507" name="Image 1506">
          <a:extLst>
            <a:ext uri="{FF2B5EF4-FFF2-40B4-BE49-F238E27FC236}">
              <a16:creationId xmlns:a16="http://schemas.microsoft.com/office/drawing/2014/main" id="{2F86B00A-8EDA-4950-86E2-60B1C005C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78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1499</xdr:col>
      <xdr:colOff>0</xdr:colOff>
      <xdr:row>89</xdr:row>
      <xdr:rowOff>0</xdr:rowOff>
    </xdr:from>
    <xdr:ext cx="152400" cy="152400"/>
    <xdr:pic>
      <xdr:nvPicPr>
        <xdr:cNvPr id="1508" name="Image 1507">
          <a:extLst>
            <a:ext uri="{FF2B5EF4-FFF2-40B4-BE49-F238E27FC236}">
              <a16:creationId xmlns:a16="http://schemas.microsoft.com/office/drawing/2014/main" id="{C5254B5D-03FF-4D2F-90EF-EB22D8757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42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1500</xdr:col>
      <xdr:colOff>0</xdr:colOff>
      <xdr:row>89</xdr:row>
      <xdr:rowOff>0</xdr:rowOff>
    </xdr:from>
    <xdr:ext cx="152400" cy="152400"/>
    <xdr:pic>
      <xdr:nvPicPr>
        <xdr:cNvPr id="1509" name="Image 1508">
          <a:extLst>
            <a:ext uri="{FF2B5EF4-FFF2-40B4-BE49-F238E27FC236}">
              <a16:creationId xmlns:a16="http://schemas.microsoft.com/office/drawing/2014/main" id="{34ED0AAD-EB65-47DF-958B-5FB1CC53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7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1501</xdr:col>
      <xdr:colOff>0</xdr:colOff>
      <xdr:row>89</xdr:row>
      <xdr:rowOff>0</xdr:rowOff>
    </xdr:from>
    <xdr:ext cx="152400" cy="152400"/>
    <xdr:pic>
      <xdr:nvPicPr>
        <xdr:cNvPr id="1510" name="Image 1509">
          <a:extLst>
            <a:ext uri="{FF2B5EF4-FFF2-40B4-BE49-F238E27FC236}">
              <a16:creationId xmlns:a16="http://schemas.microsoft.com/office/drawing/2014/main" id="{9ED66D57-D17A-46AA-8702-C61B616DE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71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1502</xdr:col>
      <xdr:colOff>0</xdr:colOff>
      <xdr:row>89</xdr:row>
      <xdr:rowOff>0</xdr:rowOff>
    </xdr:from>
    <xdr:ext cx="152400" cy="152400"/>
    <xdr:pic>
      <xdr:nvPicPr>
        <xdr:cNvPr id="1511" name="Image 1510">
          <a:extLst>
            <a:ext uri="{FF2B5EF4-FFF2-40B4-BE49-F238E27FC236}">
              <a16:creationId xmlns:a16="http://schemas.microsoft.com/office/drawing/2014/main" id="{205C56C9-C09C-43BB-8AEB-CD583FCC6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35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1503</xdr:col>
      <xdr:colOff>0</xdr:colOff>
      <xdr:row>89</xdr:row>
      <xdr:rowOff>0</xdr:rowOff>
    </xdr:from>
    <xdr:ext cx="152400" cy="152400"/>
    <xdr:pic>
      <xdr:nvPicPr>
        <xdr:cNvPr id="1512" name="Image 1511">
          <a:extLst>
            <a:ext uri="{FF2B5EF4-FFF2-40B4-BE49-F238E27FC236}">
              <a16:creationId xmlns:a16="http://schemas.microsoft.com/office/drawing/2014/main" id="{7C19C3A3-82F3-4783-A4CC-67A6AA0C9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99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1504</xdr:col>
      <xdr:colOff>0</xdr:colOff>
      <xdr:row>89</xdr:row>
      <xdr:rowOff>0</xdr:rowOff>
    </xdr:from>
    <xdr:ext cx="152400" cy="152400"/>
    <xdr:pic>
      <xdr:nvPicPr>
        <xdr:cNvPr id="1513" name="Image 1512">
          <a:extLst>
            <a:ext uri="{FF2B5EF4-FFF2-40B4-BE49-F238E27FC236}">
              <a16:creationId xmlns:a16="http://schemas.microsoft.com/office/drawing/2014/main" id="{CAA14E2F-F84C-425A-BFF5-C58E3B156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64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1505</xdr:col>
      <xdr:colOff>0</xdr:colOff>
      <xdr:row>89</xdr:row>
      <xdr:rowOff>0</xdr:rowOff>
    </xdr:from>
    <xdr:ext cx="152400" cy="152400"/>
    <xdr:pic>
      <xdr:nvPicPr>
        <xdr:cNvPr id="1514" name="Image 1513">
          <a:extLst>
            <a:ext uri="{FF2B5EF4-FFF2-40B4-BE49-F238E27FC236}">
              <a16:creationId xmlns:a16="http://schemas.microsoft.com/office/drawing/2014/main" id="{3B7F726A-49A7-4B06-9DED-E5BFFBCC4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28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1506</xdr:col>
      <xdr:colOff>0</xdr:colOff>
      <xdr:row>89</xdr:row>
      <xdr:rowOff>0</xdr:rowOff>
    </xdr:from>
    <xdr:ext cx="152400" cy="152400"/>
    <xdr:pic>
      <xdr:nvPicPr>
        <xdr:cNvPr id="1515" name="Image 1514">
          <a:extLst>
            <a:ext uri="{FF2B5EF4-FFF2-40B4-BE49-F238E27FC236}">
              <a16:creationId xmlns:a16="http://schemas.microsoft.com/office/drawing/2014/main" id="{37517249-92F1-4691-AB47-C0146C972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92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1507</xdr:col>
      <xdr:colOff>0</xdr:colOff>
      <xdr:row>89</xdr:row>
      <xdr:rowOff>0</xdr:rowOff>
    </xdr:from>
    <xdr:ext cx="152400" cy="152400"/>
    <xdr:pic>
      <xdr:nvPicPr>
        <xdr:cNvPr id="1516" name="Image 1515">
          <a:extLst>
            <a:ext uri="{FF2B5EF4-FFF2-40B4-BE49-F238E27FC236}">
              <a16:creationId xmlns:a16="http://schemas.microsoft.com/office/drawing/2014/main" id="{5AAF344E-0942-4752-92BE-24876CBE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6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1508</xdr:col>
      <xdr:colOff>0</xdr:colOff>
      <xdr:row>89</xdr:row>
      <xdr:rowOff>0</xdr:rowOff>
    </xdr:from>
    <xdr:ext cx="152400" cy="152400"/>
    <xdr:pic>
      <xdr:nvPicPr>
        <xdr:cNvPr id="1517" name="Image 1516">
          <a:extLst>
            <a:ext uri="{FF2B5EF4-FFF2-40B4-BE49-F238E27FC236}">
              <a16:creationId xmlns:a16="http://schemas.microsoft.com/office/drawing/2014/main" id="{90629BAC-2040-4E90-8B69-2A79E0C18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21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1509</xdr:col>
      <xdr:colOff>0</xdr:colOff>
      <xdr:row>89</xdr:row>
      <xdr:rowOff>0</xdr:rowOff>
    </xdr:from>
    <xdr:ext cx="152400" cy="152400"/>
    <xdr:pic>
      <xdr:nvPicPr>
        <xdr:cNvPr id="1518" name="Image 1517">
          <a:extLst>
            <a:ext uri="{FF2B5EF4-FFF2-40B4-BE49-F238E27FC236}">
              <a16:creationId xmlns:a16="http://schemas.microsoft.com/office/drawing/2014/main" id="{5498C4F1-5789-46BE-B8ED-7E4EA6E25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85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1510</xdr:col>
      <xdr:colOff>0</xdr:colOff>
      <xdr:row>89</xdr:row>
      <xdr:rowOff>0</xdr:rowOff>
    </xdr:from>
    <xdr:ext cx="152400" cy="152400"/>
    <xdr:pic>
      <xdr:nvPicPr>
        <xdr:cNvPr id="1519" name="Image 1518">
          <a:extLst>
            <a:ext uri="{FF2B5EF4-FFF2-40B4-BE49-F238E27FC236}">
              <a16:creationId xmlns:a16="http://schemas.microsoft.com/office/drawing/2014/main" id="{6C4BA77C-B5A6-4770-9F25-4017A08D4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9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1511</xdr:col>
      <xdr:colOff>0</xdr:colOff>
      <xdr:row>89</xdr:row>
      <xdr:rowOff>0</xdr:rowOff>
    </xdr:from>
    <xdr:ext cx="152400" cy="152400"/>
    <xdr:pic>
      <xdr:nvPicPr>
        <xdr:cNvPr id="1520" name="Image 1519">
          <a:extLst>
            <a:ext uri="{FF2B5EF4-FFF2-40B4-BE49-F238E27FC236}">
              <a16:creationId xmlns:a16="http://schemas.microsoft.com/office/drawing/2014/main" id="{2CD37525-1616-4FD6-90A6-73AD3C448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13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1512</xdr:col>
      <xdr:colOff>0</xdr:colOff>
      <xdr:row>89</xdr:row>
      <xdr:rowOff>0</xdr:rowOff>
    </xdr:from>
    <xdr:ext cx="152400" cy="152400"/>
    <xdr:pic>
      <xdr:nvPicPr>
        <xdr:cNvPr id="1521" name="Image 1520">
          <a:extLst>
            <a:ext uri="{FF2B5EF4-FFF2-40B4-BE49-F238E27FC236}">
              <a16:creationId xmlns:a16="http://schemas.microsoft.com/office/drawing/2014/main" id="{4896C529-9402-4202-B077-E6F851ED4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8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1513</xdr:col>
      <xdr:colOff>0</xdr:colOff>
      <xdr:row>89</xdr:row>
      <xdr:rowOff>0</xdr:rowOff>
    </xdr:from>
    <xdr:ext cx="152400" cy="152400"/>
    <xdr:pic>
      <xdr:nvPicPr>
        <xdr:cNvPr id="1522" name="Image 1521">
          <a:extLst>
            <a:ext uri="{FF2B5EF4-FFF2-40B4-BE49-F238E27FC236}">
              <a16:creationId xmlns:a16="http://schemas.microsoft.com/office/drawing/2014/main" id="{373F2DA8-D2CF-4C58-B7BD-A47A3D7D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42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1514</xdr:col>
      <xdr:colOff>0</xdr:colOff>
      <xdr:row>89</xdr:row>
      <xdr:rowOff>0</xdr:rowOff>
    </xdr:from>
    <xdr:ext cx="152400" cy="152400"/>
    <xdr:pic>
      <xdr:nvPicPr>
        <xdr:cNvPr id="1523" name="Image 1522">
          <a:extLst>
            <a:ext uri="{FF2B5EF4-FFF2-40B4-BE49-F238E27FC236}">
              <a16:creationId xmlns:a16="http://schemas.microsoft.com/office/drawing/2014/main" id="{B2E9048C-B24B-43FA-9459-8A0B99742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06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1515</xdr:col>
      <xdr:colOff>0</xdr:colOff>
      <xdr:row>89</xdr:row>
      <xdr:rowOff>0</xdr:rowOff>
    </xdr:from>
    <xdr:ext cx="152400" cy="152400"/>
    <xdr:pic>
      <xdr:nvPicPr>
        <xdr:cNvPr id="1524" name="Image 1523">
          <a:extLst>
            <a:ext uri="{FF2B5EF4-FFF2-40B4-BE49-F238E27FC236}">
              <a16:creationId xmlns:a16="http://schemas.microsoft.com/office/drawing/2014/main" id="{34DEDFDE-4F5E-4E44-BE06-69D6324B8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0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1516</xdr:col>
      <xdr:colOff>0</xdr:colOff>
      <xdr:row>89</xdr:row>
      <xdr:rowOff>0</xdr:rowOff>
    </xdr:from>
    <xdr:ext cx="152400" cy="152400"/>
    <xdr:pic>
      <xdr:nvPicPr>
        <xdr:cNvPr id="1525" name="Image 1524">
          <a:extLst>
            <a:ext uri="{FF2B5EF4-FFF2-40B4-BE49-F238E27FC236}">
              <a16:creationId xmlns:a16="http://schemas.microsoft.com/office/drawing/2014/main" id="{76C3B7B7-7A94-4BB5-A3E2-6EC34C4CB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35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1517</xdr:col>
      <xdr:colOff>0</xdr:colOff>
      <xdr:row>89</xdr:row>
      <xdr:rowOff>0</xdr:rowOff>
    </xdr:from>
    <xdr:ext cx="152400" cy="152400"/>
    <xdr:pic>
      <xdr:nvPicPr>
        <xdr:cNvPr id="1526" name="Image 1525">
          <a:extLst>
            <a:ext uri="{FF2B5EF4-FFF2-40B4-BE49-F238E27FC236}">
              <a16:creationId xmlns:a16="http://schemas.microsoft.com/office/drawing/2014/main" id="{39277F02-2D72-40E3-9845-364B2CD96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99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1518</xdr:col>
      <xdr:colOff>0</xdr:colOff>
      <xdr:row>89</xdr:row>
      <xdr:rowOff>0</xdr:rowOff>
    </xdr:from>
    <xdr:ext cx="152400" cy="152400"/>
    <xdr:pic>
      <xdr:nvPicPr>
        <xdr:cNvPr id="1527" name="Image 1526">
          <a:extLst>
            <a:ext uri="{FF2B5EF4-FFF2-40B4-BE49-F238E27FC236}">
              <a16:creationId xmlns:a16="http://schemas.microsoft.com/office/drawing/2014/main" id="{A059699A-DF6B-4976-826F-4712CA188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3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1519</xdr:col>
      <xdr:colOff>0</xdr:colOff>
      <xdr:row>89</xdr:row>
      <xdr:rowOff>0</xdr:rowOff>
    </xdr:from>
    <xdr:ext cx="152400" cy="152400"/>
    <xdr:pic>
      <xdr:nvPicPr>
        <xdr:cNvPr id="1528" name="Image 1527">
          <a:extLst>
            <a:ext uri="{FF2B5EF4-FFF2-40B4-BE49-F238E27FC236}">
              <a16:creationId xmlns:a16="http://schemas.microsoft.com/office/drawing/2014/main" id="{AC724AF0-558A-499D-AFF9-581B534AC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27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1520</xdr:col>
      <xdr:colOff>0</xdr:colOff>
      <xdr:row>89</xdr:row>
      <xdr:rowOff>0</xdr:rowOff>
    </xdr:from>
    <xdr:ext cx="152400" cy="152400"/>
    <xdr:pic>
      <xdr:nvPicPr>
        <xdr:cNvPr id="1529" name="Image 1528">
          <a:extLst>
            <a:ext uri="{FF2B5EF4-FFF2-40B4-BE49-F238E27FC236}">
              <a16:creationId xmlns:a16="http://schemas.microsoft.com/office/drawing/2014/main" id="{57182235-7CD6-40EF-9B13-F8CCFFF1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92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1521</xdr:col>
      <xdr:colOff>0</xdr:colOff>
      <xdr:row>89</xdr:row>
      <xdr:rowOff>0</xdr:rowOff>
    </xdr:from>
    <xdr:ext cx="152400" cy="152400"/>
    <xdr:pic>
      <xdr:nvPicPr>
        <xdr:cNvPr id="1530" name="Image 1529">
          <a:extLst>
            <a:ext uri="{FF2B5EF4-FFF2-40B4-BE49-F238E27FC236}">
              <a16:creationId xmlns:a16="http://schemas.microsoft.com/office/drawing/2014/main" id="{8B5CABA5-6E8E-4724-B72B-B30BE808A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1522</xdr:col>
      <xdr:colOff>0</xdr:colOff>
      <xdr:row>89</xdr:row>
      <xdr:rowOff>0</xdr:rowOff>
    </xdr:from>
    <xdr:ext cx="152400" cy="152400"/>
    <xdr:pic>
      <xdr:nvPicPr>
        <xdr:cNvPr id="1531" name="Image 1530">
          <a:extLst>
            <a:ext uri="{FF2B5EF4-FFF2-40B4-BE49-F238E27FC236}">
              <a16:creationId xmlns:a16="http://schemas.microsoft.com/office/drawing/2014/main" id="{71CD4EB9-1807-4BE2-B0C3-F42EBB43A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20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1523</xdr:col>
      <xdr:colOff>0</xdr:colOff>
      <xdr:row>89</xdr:row>
      <xdr:rowOff>0</xdr:rowOff>
    </xdr:from>
    <xdr:ext cx="152400" cy="152400"/>
    <xdr:pic>
      <xdr:nvPicPr>
        <xdr:cNvPr id="1532" name="Image 1531">
          <a:extLst>
            <a:ext uri="{FF2B5EF4-FFF2-40B4-BE49-F238E27FC236}">
              <a16:creationId xmlns:a16="http://schemas.microsoft.com/office/drawing/2014/main" id="{5F565A18-48D1-4384-9788-4DDDBE60F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84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1524</xdr:col>
      <xdr:colOff>0</xdr:colOff>
      <xdr:row>89</xdr:row>
      <xdr:rowOff>0</xdr:rowOff>
    </xdr:from>
    <xdr:ext cx="152400" cy="152400"/>
    <xdr:pic>
      <xdr:nvPicPr>
        <xdr:cNvPr id="1533" name="Image 1532">
          <a:extLst>
            <a:ext uri="{FF2B5EF4-FFF2-40B4-BE49-F238E27FC236}">
              <a16:creationId xmlns:a16="http://schemas.microsoft.com/office/drawing/2014/main" id="{25087F20-C03E-4C53-9774-087CB32C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9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1525</xdr:col>
      <xdr:colOff>0</xdr:colOff>
      <xdr:row>89</xdr:row>
      <xdr:rowOff>0</xdr:rowOff>
    </xdr:from>
    <xdr:ext cx="152400" cy="152400"/>
    <xdr:pic>
      <xdr:nvPicPr>
        <xdr:cNvPr id="1534" name="Image 1533">
          <a:extLst>
            <a:ext uri="{FF2B5EF4-FFF2-40B4-BE49-F238E27FC236}">
              <a16:creationId xmlns:a16="http://schemas.microsoft.com/office/drawing/2014/main" id="{EDA7CF0D-D4C4-4DBD-824C-6E6B6CDE1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13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1526</xdr:col>
      <xdr:colOff>0</xdr:colOff>
      <xdr:row>89</xdr:row>
      <xdr:rowOff>0</xdr:rowOff>
    </xdr:from>
    <xdr:ext cx="152400" cy="152400"/>
    <xdr:pic>
      <xdr:nvPicPr>
        <xdr:cNvPr id="1535" name="Image 1534">
          <a:extLst>
            <a:ext uri="{FF2B5EF4-FFF2-40B4-BE49-F238E27FC236}">
              <a16:creationId xmlns:a16="http://schemas.microsoft.com/office/drawing/2014/main" id="{4F79F478-C757-4EFF-9B12-9823B5BC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77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1527</xdr:col>
      <xdr:colOff>0</xdr:colOff>
      <xdr:row>89</xdr:row>
      <xdr:rowOff>0</xdr:rowOff>
    </xdr:from>
    <xdr:ext cx="152400" cy="152400"/>
    <xdr:pic>
      <xdr:nvPicPr>
        <xdr:cNvPr id="1536" name="Image 1535">
          <a:extLst>
            <a:ext uri="{FF2B5EF4-FFF2-40B4-BE49-F238E27FC236}">
              <a16:creationId xmlns:a16="http://schemas.microsoft.com/office/drawing/2014/main" id="{91E4C2E5-D884-4305-9332-B6BC9FA7D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41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1528</xdr:col>
      <xdr:colOff>0</xdr:colOff>
      <xdr:row>89</xdr:row>
      <xdr:rowOff>0</xdr:rowOff>
    </xdr:from>
    <xdr:ext cx="152400" cy="152400"/>
    <xdr:pic>
      <xdr:nvPicPr>
        <xdr:cNvPr id="1537" name="Image 1536">
          <a:extLst>
            <a:ext uri="{FF2B5EF4-FFF2-40B4-BE49-F238E27FC236}">
              <a16:creationId xmlns:a16="http://schemas.microsoft.com/office/drawing/2014/main" id="{C8766094-CC08-45F9-9CA3-14B706170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06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1529</xdr:col>
      <xdr:colOff>0</xdr:colOff>
      <xdr:row>89</xdr:row>
      <xdr:rowOff>0</xdr:rowOff>
    </xdr:from>
    <xdr:ext cx="152400" cy="152400"/>
    <xdr:pic>
      <xdr:nvPicPr>
        <xdr:cNvPr id="1538" name="Image 1537">
          <a:extLst>
            <a:ext uri="{FF2B5EF4-FFF2-40B4-BE49-F238E27FC236}">
              <a16:creationId xmlns:a16="http://schemas.microsoft.com/office/drawing/2014/main" id="{CFE3DC68-DECB-4FB6-ADE2-C47A97169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70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1530</xdr:col>
      <xdr:colOff>0</xdr:colOff>
      <xdr:row>89</xdr:row>
      <xdr:rowOff>0</xdr:rowOff>
    </xdr:from>
    <xdr:ext cx="152400" cy="152400"/>
    <xdr:pic>
      <xdr:nvPicPr>
        <xdr:cNvPr id="1539" name="Image 1538">
          <a:extLst>
            <a:ext uri="{FF2B5EF4-FFF2-40B4-BE49-F238E27FC236}">
              <a16:creationId xmlns:a16="http://schemas.microsoft.com/office/drawing/2014/main" id="{88BEA730-9A53-4713-A065-634BC8870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34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1531</xdr:col>
      <xdr:colOff>0</xdr:colOff>
      <xdr:row>89</xdr:row>
      <xdr:rowOff>0</xdr:rowOff>
    </xdr:from>
    <xdr:ext cx="152400" cy="152400"/>
    <xdr:pic>
      <xdr:nvPicPr>
        <xdr:cNvPr id="1540" name="Image 1539">
          <a:extLst>
            <a:ext uri="{FF2B5EF4-FFF2-40B4-BE49-F238E27FC236}">
              <a16:creationId xmlns:a16="http://schemas.microsoft.com/office/drawing/2014/main" id="{EC0C320C-8B85-4E37-9142-583954370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98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1532</xdr:col>
      <xdr:colOff>0</xdr:colOff>
      <xdr:row>89</xdr:row>
      <xdr:rowOff>0</xdr:rowOff>
    </xdr:from>
    <xdr:ext cx="152400" cy="152400"/>
    <xdr:pic>
      <xdr:nvPicPr>
        <xdr:cNvPr id="1541" name="Image 1540">
          <a:extLst>
            <a:ext uri="{FF2B5EF4-FFF2-40B4-BE49-F238E27FC236}">
              <a16:creationId xmlns:a16="http://schemas.microsoft.com/office/drawing/2014/main" id="{EEBD005B-4469-4631-9953-05822DDB1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63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1533</xdr:col>
      <xdr:colOff>0</xdr:colOff>
      <xdr:row>89</xdr:row>
      <xdr:rowOff>0</xdr:rowOff>
    </xdr:from>
    <xdr:ext cx="152400" cy="152400"/>
    <xdr:pic>
      <xdr:nvPicPr>
        <xdr:cNvPr id="1542" name="Image 1541">
          <a:extLst>
            <a:ext uri="{FF2B5EF4-FFF2-40B4-BE49-F238E27FC236}">
              <a16:creationId xmlns:a16="http://schemas.microsoft.com/office/drawing/2014/main" id="{21CB9470-5E1C-4F92-BE63-11E4B6371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7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1534</xdr:col>
      <xdr:colOff>0</xdr:colOff>
      <xdr:row>89</xdr:row>
      <xdr:rowOff>0</xdr:rowOff>
    </xdr:from>
    <xdr:ext cx="152400" cy="152400"/>
    <xdr:pic>
      <xdr:nvPicPr>
        <xdr:cNvPr id="1543" name="Image 1542">
          <a:extLst>
            <a:ext uri="{FF2B5EF4-FFF2-40B4-BE49-F238E27FC236}">
              <a16:creationId xmlns:a16="http://schemas.microsoft.com/office/drawing/2014/main" id="{C5B257F4-2B57-4483-8247-CB7EA85E9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91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1535</xdr:col>
      <xdr:colOff>0</xdr:colOff>
      <xdr:row>89</xdr:row>
      <xdr:rowOff>0</xdr:rowOff>
    </xdr:from>
    <xdr:ext cx="152400" cy="152400"/>
    <xdr:pic>
      <xdr:nvPicPr>
        <xdr:cNvPr id="1544" name="Image 1543">
          <a:extLst>
            <a:ext uri="{FF2B5EF4-FFF2-40B4-BE49-F238E27FC236}">
              <a16:creationId xmlns:a16="http://schemas.microsoft.com/office/drawing/2014/main" id="{E30961B5-0EF9-4565-93A6-B250B5FC0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5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1536</xdr:col>
      <xdr:colOff>0</xdr:colOff>
      <xdr:row>89</xdr:row>
      <xdr:rowOff>0</xdr:rowOff>
    </xdr:from>
    <xdr:ext cx="152400" cy="152400"/>
    <xdr:pic>
      <xdr:nvPicPr>
        <xdr:cNvPr id="1545" name="Image 1544">
          <a:extLst>
            <a:ext uri="{FF2B5EF4-FFF2-40B4-BE49-F238E27FC236}">
              <a16:creationId xmlns:a16="http://schemas.microsoft.com/office/drawing/2014/main" id="{61C6F08D-AEE1-40DB-B9F4-56CEA2667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0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1537</xdr:col>
      <xdr:colOff>0</xdr:colOff>
      <xdr:row>89</xdr:row>
      <xdr:rowOff>0</xdr:rowOff>
    </xdr:from>
    <xdr:ext cx="152400" cy="152400"/>
    <xdr:pic>
      <xdr:nvPicPr>
        <xdr:cNvPr id="1546" name="Image 1545">
          <a:extLst>
            <a:ext uri="{FF2B5EF4-FFF2-40B4-BE49-F238E27FC236}">
              <a16:creationId xmlns:a16="http://schemas.microsoft.com/office/drawing/2014/main" id="{CCAF9CF0-715C-4A8E-8FC5-859085ADD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4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1538</xdr:col>
      <xdr:colOff>0</xdr:colOff>
      <xdr:row>89</xdr:row>
      <xdr:rowOff>0</xdr:rowOff>
    </xdr:from>
    <xdr:ext cx="152400" cy="152400"/>
    <xdr:pic>
      <xdr:nvPicPr>
        <xdr:cNvPr id="1547" name="Image 1546">
          <a:extLst>
            <a:ext uri="{FF2B5EF4-FFF2-40B4-BE49-F238E27FC236}">
              <a16:creationId xmlns:a16="http://schemas.microsoft.com/office/drawing/2014/main" id="{EA45AC95-E783-41B9-90F5-FFBC70BDA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48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1539</xdr:col>
      <xdr:colOff>0</xdr:colOff>
      <xdr:row>89</xdr:row>
      <xdr:rowOff>0</xdr:rowOff>
    </xdr:from>
    <xdr:ext cx="152400" cy="152400"/>
    <xdr:pic>
      <xdr:nvPicPr>
        <xdr:cNvPr id="1548" name="Image 1547">
          <a:extLst>
            <a:ext uri="{FF2B5EF4-FFF2-40B4-BE49-F238E27FC236}">
              <a16:creationId xmlns:a16="http://schemas.microsoft.com/office/drawing/2014/main" id="{F930533D-EE21-4213-97F0-50514B4BB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2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1540</xdr:col>
      <xdr:colOff>0</xdr:colOff>
      <xdr:row>89</xdr:row>
      <xdr:rowOff>0</xdr:rowOff>
    </xdr:from>
    <xdr:ext cx="152400" cy="152400"/>
    <xdr:pic>
      <xdr:nvPicPr>
        <xdr:cNvPr id="1549" name="Image 1548">
          <a:extLst>
            <a:ext uri="{FF2B5EF4-FFF2-40B4-BE49-F238E27FC236}">
              <a16:creationId xmlns:a16="http://schemas.microsoft.com/office/drawing/2014/main" id="{7E4C2896-4735-4A79-BEE8-38818803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7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1541</xdr:col>
      <xdr:colOff>0</xdr:colOff>
      <xdr:row>89</xdr:row>
      <xdr:rowOff>0</xdr:rowOff>
    </xdr:from>
    <xdr:ext cx="152400" cy="152400"/>
    <xdr:pic>
      <xdr:nvPicPr>
        <xdr:cNvPr id="1550" name="Image 1549">
          <a:extLst>
            <a:ext uri="{FF2B5EF4-FFF2-40B4-BE49-F238E27FC236}">
              <a16:creationId xmlns:a16="http://schemas.microsoft.com/office/drawing/2014/main" id="{F0F0B205-00E7-4A38-98BB-36D0CD48C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41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1542</xdr:col>
      <xdr:colOff>0</xdr:colOff>
      <xdr:row>89</xdr:row>
      <xdr:rowOff>0</xdr:rowOff>
    </xdr:from>
    <xdr:ext cx="152400" cy="152400"/>
    <xdr:pic>
      <xdr:nvPicPr>
        <xdr:cNvPr id="1551" name="Image 1550">
          <a:extLst>
            <a:ext uri="{FF2B5EF4-FFF2-40B4-BE49-F238E27FC236}">
              <a16:creationId xmlns:a16="http://schemas.microsoft.com/office/drawing/2014/main" id="{8ABA1917-5996-4DF6-BE54-501E11A41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05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1543</xdr:col>
      <xdr:colOff>0</xdr:colOff>
      <xdr:row>89</xdr:row>
      <xdr:rowOff>0</xdr:rowOff>
    </xdr:from>
    <xdr:ext cx="152400" cy="152400"/>
    <xdr:pic>
      <xdr:nvPicPr>
        <xdr:cNvPr id="1552" name="Image 1551">
          <a:extLst>
            <a:ext uri="{FF2B5EF4-FFF2-40B4-BE49-F238E27FC236}">
              <a16:creationId xmlns:a16="http://schemas.microsoft.com/office/drawing/2014/main" id="{36E3D09F-F8E2-4733-8E4E-DFC8C4995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9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1544</xdr:col>
      <xdr:colOff>0</xdr:colOff>
      <xdr:row>89</xdr:row>
      <xdr:rowOff>0</xdr:rowOff>
    </xdr:from>
    <xdr:ext cx="152400" cy="152400"/>
    <xdr:pic>
      <xdr:nvPicPr>
        <xdr:cNvPr id="1553" name="Image 1552">
          <a:extLst>
            <a:ext uri="{FF2B5EF4-FFF2-40B4-BE49-F238E27FC236}">
              <a16:creationId xmlns:a16="http://schemas.microsoft.com/office/drawing/2014/main" id="{99155CBD-8CB7-460F-AF1E-3DA91308B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34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1545</xdr:col>
      <xdr:colOff>0</xdr:colOff>
      <xdr:row>89</xdr:row>
      <xdr:rowOff>0</xdr:rowOff>
    </xdr:from>
    <xdr:ext cx="152400" cy="152400"/>
    <xdr:pic>
      <xdr:nvPicPr>
        <xdr:cNvPr id="1554" name="Image 1553">
          <a:extLst>
            <a:ext uri="{FF2B5EF4-FFF2-40B4-BE49-F238E27FC236}">
              <a16:creationId xmlns:a16="http://schemas.microsoft.com/office/drawing/2014/main" id="{9F174CAC-A187-465A-964D-2B53B53E6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98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1546</xdr:col>
      <xdr:colOff>0</xdr:colOff>
      <xdr:row>89</xdr:row>
      <xdr:rowOff>0</xdr:rowOff>
    </xdr:from>
    <xdr:ext cx="152400" cy="152400"/>
    <xdr:pic>
      <xdr:nvPicPr>
        <xdr:cNvPr id="1555" name="Image 1554">
          <a:extLst>
            <a:ext uri="{FF2B5EF4-FFF2-40B4-BE49-F238E27FC236}">
              <a16:creationId xmlns:a16="http://schemas.microsoft.com/office/drawing/2014/main" id="{BCD5A7B2-6E15-4367-A86A-C4A54DA42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62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1547</xdr:col>
      <xdr:colOff>0</xdr:colOff>
      <xdr:row>89</xdr:row>
      <xdr:rowOff>0</xdr:rowOff>
    </xdr:from>
    <xdr:ext cx="152400" cy="152400"/>
    <xdr:pic>
      <xdr:nvPicPr>
        <xdr:cNvPr id="1556" name="Image 1555">
          <a:extLst>
            <a:ext uri="{FF2B5EF4-FFF2-40B4-BE49-F238E27FC236}">
              <a16:creationId xmlns:a16="http://schemas.microsoft.com/office/drawing/2014/main" id="{0B9F5790-9131-4236-920D-E5C584FB9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26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1548</xdr:col>
      <xdr:colOff>0</xdr:colOff>
      <xdr:row>89</xdr:row>
      <xdr:rowOff>0</xdr:rowOff>
    </xdr:from>
    <xdr:ext cx="152400" cy="152400"/>
    <xdr:pic>
      <xdr:nvPicPr>
        <xdr:cNvPr id="1557" name="Image 1556">
          <a:extLst>
            <a:ext uri="{FF2B5EF4-FFF2-40B4-BE49-F238E27FC236}">
              <a16:creationId xmlns:a16="http://schemas.microsoft.com/office/drawing/2014/main" id="{9EECE198-763F-4335-9136-44C1BA776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91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1549</xdr:col>
      <xdr:colOff>0</xdr:colOff>
      <xdr:row>89</xdr:row>
      <xdr:rowOff>0</xdr:rowOff>
    </xdr:from>
    <xdr:ext cx="152400" cy="152400"/>
    <xdr:pic>
      <xdr:nvPicPr>
        <xdr:cNvPr id="1558" name="Image 1557">
          <a:extLst>
            <a:ext uri="{FF2B5EF4-FFF2-40B4-BE49-F238E27FC236}">
              <a16:creationId xmlns:a16="http://schemas.microsoft.com/office/drawing/2014/main" id="{12001989-E749-41CD-B7A4-571B9810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55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1550</xdr:col>
      <xdr:colOff>0</xdr:colOff>
      <xdr:row>89</xdr:row>
      <xdr:rowOff>0</xdr:rowOff>
    </xdr:from>
    <xdr:ext cx="152400" cy="152400"/>
    <xdr:pic>
      <xdr:nvPicPr>
        <xdr:cNvPr id="1559" name="Image 1558">
          <a:extLst>
            <a:ext uri="{FF2B5EF4-FFF2-40B4-BE49-F238E27FC236}">
              <a16:creationId xmlns:a16="http://schemas.microsoft.com/office/drawing/2014/main" id="{10B70117-FDE6-4002-8E9B-245256E0E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19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1551</xdr:col>
      <xdr:colOff>0</xdr:colOff>
      <xdr:row>89</xdr:row>
      <xdr:rowOff>0</xdr:rowOff>
    </xdr:from>
    <xdr:ext cx="152400" cy="152400"/>
    <xdr:pic>
      <xdr:nvPicPr>
        <xdr:cNvPr id="1560" name="Image 1559">
          <a:extLst>
            <a:ext uri="{FF2B5EF4-FFF2-40B4-BE49-F238E27FC236}">
              <a16:creationId xmlns:a16="http://schemas.microsoft.com/office/drawing/2014/main" id="{A1BC5AAD-6CF4-4909-BEE0-DD870A92A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83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1552</xdr:col>
      <xdr:colOff>0</xdr:colOff>
      <xdr:row>89</xdr:row>
      <xdr:rowOff>0</xdr:rowOff>
    </xdr:from>
    <xdr:ext cx="152400" cy="152400"/>
    <xdr:pic>
      <xdr:nvPicPr>
        <xdr:cNvPr id="1561" name="Image 1560">
          <a:extLst>
            <a:ext uri="{FF2B5EF4-FFF2-40B4-BE49-F238E27FC236}">
              <a16:creationId xmlns:a16="http://schemas.microsoft.com/office/drawing/2014/main" id="{78DDE1A7-0C48-4762-AF82-159111D4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8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1553</xdr:col>
      <xdr:colOff>0</xdr:colOff>
      <xdr:row>89</xdr:row>
      <xdr:rowOff>0</xdr:rowOff>
    </xdr:from>
    <xdr:ext cx="152400" cy="152400"/>
    <xdr:pic>
      <xdr:nvPicPr>
        <xdr:cNvPr id="1562" name="Image 1561">
          <a:extLst>
            <a:ext uri="{FF2B5EF4-FFF2-40B4-BE49-F238E27FC236}">
              <a16:creationId xmlns:a16="http://schemas.microsoft.com/office/drawing/2014/main" id="{D74C2FE6-802E-4427-B0B0-39B1160B6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12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1554</xdr:col>
      <xdr:colOff>0</xdr:colOff>
      <xdr:row>89</xdr:row>
      <xdr:rowOff>0</xdr:rowOff>
    </xdr:from>
    <xdr:ext cx="152400" cy="152400"/>
    <xdr:pic>
      <xdr:nvPicPr>
        <xdr:cNvPr id="1563" name="Image 1562">
          <a:extLst>
            <a:ext uri="{FF2B5EF4-FFF2-40B4-BE49-F238E27FC236}">
              <a16:creationId xmlns:a16="http://schemas.microsoft.com/office/drawing/2014/main" id="{DC1B1CA9-1A5B-4FB7-BE44-703AB6B98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76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1555</xdr:col>
      <xdr:colOff>0</xdr:colOff>
      <xdr:row>89</xdr:row>
      <xdr:rowOff>0</xdr:rowOff>
    </xdr:from>
    <xdr:ext cx="152400" cy="152400"/>
    <xdr:pic>
      <xdr:nvPicPr>
        <xdr:cNvPr id="1564" name="Image 1563">
          <a:extLst>
            <a:ext uri="{FF2B5EF4-FFF2-40B4-BE49-F238E27FC236}">
              <a16:creationId xmlns:a16="http://schemas.microsoft.com/office/drawing/2014/main" id="{F1B8DA84-CD4A-4BD0-8FE4-90E46F042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0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1556</xdr:col>
      <xdr:colOff>0</xdr:colOff>
      <xdr:row>89</xdr:row>
      <xdr:rowOff>0</xdr:rowOff>
    </xdr:from>
    <xdr:ext cx="152400" cy="152400"/>
    <xdr:pic>
      <xdr:nvPicPr>
        <xdr:cNvPr id="1565" name="Image 1564">
          <a:extLst>
            <a:ext uri="{FF2B5EF4-FFF2-40B4-BE49-F238E27FC236}">
              <a16:creationId xmlns:a16="http://schemas.microsoft.com/office/drawing/2014/main" id="{20B65896-382D-4D68-8703-DD82FE8B5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05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1557</xdr:col>
      <xdr:colOff>0</xdr:colOff>
      <xdr:row>89</xdr:row>
      <xdr:rowOff>0</xdr:rowOff>
    </xdr:from>
    <xdr:ext cx="152400" cy="152400"/>
    <xdr:pic>
      <xdr:nvPicPr>
        <xdr:cNvPr id="1566" name="Image 1565">
          <a:extLst>
            <a:ext uri="{FF2B5EF4-FFF2-40B4-BE49-F238E27FC236}">
              <a16:creationId xmlns:a16="http://schemas.microsoft.com/office/drawing/2014/main" id="{C7896021-E1EB-4BAF-ABC3-EEDB53C5A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69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1558</xdr:col>
      <xdr:colOff>0</xdr:colOff>
      <xdr:row>89</xdr:row>
      <xdr:rowOff>0</xdr:rowOff>
    </xdr:from>
    <xdr:ext cx="152400" cy="152400"/>
    <xdr:pic>
      <xdr:nvPicPr>
        <xdr:cNvPr id="1567" name="Image 1566">
          <a:extLst>
            <a:ext uri="{FF2B5EF4-FFF2-40B4-BE49-F238E27FC236}">
              <a16:creationId xmlns:a16="http://schemas.microsoft.com/office/drawing/2014/main" id="{7395F19E-C032-4E1B-A5C3-D1733D687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3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1559</xdr:col>
      <xdr:colOff>0</xdr:colOff>
      <xdr:row>89</xdr:row>
      <xdr:rowOff>0</xdr:rowOff>
    </xdr:from>
    <xdr:ext cx="152400" cy="152400"/>
    <xdr:pic>
      <xdr:nvPicPr>
        <xdr:cNvPr id="1568" name="Image 1567">
          <a:extLst>
            <a:ext uri="{FF2B5EF4-FFF2-40B4-BE49-F238E27FC236}">
              <a16:creationId xmlns:a16="http://schemas.microsoft.com/office/drawing/2014/main" id="{8D92BCCE-BC26-4233-84D2-9B4D5CD2E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97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1560</xdr:col>
      <xdr:colOff>0</xdr:colOff>
      <xdr:row>89</xdr:row>
      <xdr:rowOff>0</xdr:rowOff>
    </xdr:from>
    <xdr:ext cx="152400" cy="152400"/>
    <xdr:pic>
      <xdr:nvPicPr>
        <xdr:cNvPr id="1569" name="Image 1568">
          <a:extLst>
            <a:ext uri="{FF2B5EF4-FFF2-40B4-BE49-F238E27FC236}">
              <a16:creationId xmlns:a16="http://schemas.microsoft.com/office/drawing/2014/main" id="{6F39B8C3-E5A9-4ADC-B76A-6AADB137E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2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1561</xdr:col>
      <xdr:colOff>0</xdr:colOff>
      <xdr:row>89</xdr:row>
      <xdr:rowOff>0</xdr:rowOff>
    </xdr:from>
    <xdr:ext cx="152400" cy="152400"/>
    <xdr:pic>
      <xdr:nvPicPr>
        <xdr:cNvPr id="1570" name="Image 1569">
          <a:extLst>
            <a:ext uri="{FF2B5EF4-FFF2-40B4-BE49-F238E27FC236}">
              <a16:creationId xmlns:a16="http://schemas.microsoft.com/office/drawing/2014/main" id="{CEC449F6-8FB6-4792-9248-75AD467E7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6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1562</xdr:col>
      <xdr:colOff>0</xdr:colOff>
      <xdr:row>89</xdr:row>
      <xdr:rowOff>0</xdr:rowOff>
    </xdr:from>
    <xdr:ext cx="152400" cy="152400"/>
    <xdr:pic>
      <xdr:nvPicPr>
        <xdr:cNvPr id="1571" name="Image 1570">
          <a:extLst>
            <a:ext uri="{FF2B5EF4-FFF2-40B4-BE49-F238E27FC236}">
              <a16:creationId xmlns:a16="http://schemas.microsoft.com/office/drawing/2014/main" id="{E9AAB1EF-9C07-4061-8CBE-E2B9DEA4F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90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1563</xdr:col>
      <xdr:colOff>0</xdr:colOff>
      <xdr:row>89</xdr:row>
      <xdr:rowOff>0</xdr:rowOff>
    </xdr:from>
    <xdr:ext cx="152400" cy="152400"/>
    <xdr:pic>
      <xdr:nvPicPr>
        <xdr:cNvPr id="1572" name="Image 1571">
          <a:extLst>
            <a:ext uri="{FF2B5EF4-FFF2-40B4-BE49-F238E27FC236}">
              <a16:creationId xmlns:a16="http://schemas.microsoft.com/office/drawing/2014/main" id="{549A6AE3-720D-4817-967F-386EEFBFF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54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1564</xdr:col>
      <xdr:colOff>0</xdr:colOff>
      <xdr:row>89</xdr:row>
      <xdr:rowOff>0</xdr:rowOff>
    </xdr:from>
    <xdr:ext cx="152400" cy="152400"/>
    <xdr:pic>
      <xdr:nvPicPr>
        <xdr:cNvPr id="1573" name="Image 1572">
          <a:extLst>
            <a:ext uri="{FF2B5EF4-FFF2-40B4-BE49-F238E27FC236}">
              <a16:creationId xmlns:a16="http://schemas.microsoft.com/office/drawing/2014/main" id="{677B9E48-2C23-4055-812E-78292550B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1565</xdr:col>
      <xdr:colOff>0</xdr:colOff>
      <xdr:row>89</xdr:row>
      <xdr:rowOff>0</xdr:rowOff>
    </xdr:from>
    <xdr:ext cx="152400" cy="152400"/>
    <xdr:pic>
      <xdr:nvPicPr>
        <xdr:cNvPr id="1574" name="Image 1573">
          <a:extLst>
            <a:ext uri="{FF2B5EF4-FFF2-40B4-BE49-F238E27FC236}">
              <a16:creationId xmlns:a16="http://schemas.microsoft.com/office/drawing/2014/main" id="{A1070628-BC8E-4B69-BD1D-F48C9EC66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83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1566</xdr:col>
      <xdr:colOff>0</xdr:colOff>
      <xdr:row>89</xdr:row>
      <xdr:rowOff>0</xdr:rowOff>
    </xdr:from>
    <xdr:ext cx="152400" cy="152400"/>
    <xdr:pic>
      <xdr:nvPicPr>
        <xdr:cNvPr id="1575" name="Image 1574">
          <a:extLst>
            <a:ext uri="{FF2B5EF4-FFF2-40B4-BE49-F238E27FC236}">
              <a16:creationId xmlns:a16="http://schemas.microsoft.com/office/drawing/2014/main" id="{52497F22-92FB-4078-879E-3A8341004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7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1567</xdr:col>
      <xdr:colOff>0</xdr:colOff>
      <xdr:row>89</xdr:row>
      <xdr:rowOff>0</xdr:rowOff>
    </xdr:from>
    <xdr:ext cx="152400" cy="152400"/>
    <xdr:pic>
      <xdr:nvPicPr>
        <xdr:cNvPr id="1576" name="Image 1575">
          <a:extLst>
            <a:ext uri="{FF2B5EF4-FFF2-40B4-BE49-F238E27FC236}">
              <a16:creationId xmlns:a16="http://schemas.microsoft.com/office/drawing/2014/main" id="{F9D60727-6406-4C58-83F7-F656A668C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11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1568</xdr:col>
      <xdr:colOff>0</xdr:colOff>
      <xdr:row>89</xdr:row>
      <xdr:rowOff>0</xdr:rowOff>
    </xdr:from>
    <xdr:ext cx="152400" cy="152400"/>
    <xdr:pic>
      <xdr:nvPicPr>
        <xdr:cNvPr id="1577" name="Image 1576">
          <a:extLst>
            <a:ext uri="{FF2B5EF4-FFF2-40B4-BE49-F238E27FC236}">
              <a16:creationId xmlns:a16="http://schemas.microsoft.com/office/drawing/2014/main" id="{38C556FF-5326-4A85-8821-4B4236764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75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1569</xdr:col>
      <xdr:colOff>0</xdr:colOff>
      <xdr:row>89</xdr:row>
      <xdr:rowOff>0</xdr:rowOff>
    </xdr:from>
    <xdr:ext cx="152400" cy="152400"/>
    <xdr:pic>
      <xdr:nvPicPr>
        <xdr:cNvPr id="1578" name="Image 1577">
          <a:extLst>
            <a:ext uri="{FF2B5EF4-FFF2-40B4-BE49-F238E27FC236}">
              <a16:creationId xmlns:a16="http://schemas.microsoft.com/office/drawing/2014/main" id="{3E531260-83D8-43E1-9AD3-05F6C967E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40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1570</xdr:col>
      <xdr:colOff>0</xdr:colOff>
      <xdr:row>89</xdr:row>
      <xdr:rowOff>0</xdr:rowOff>
    </xdr:from>
    <xdr:ext cx="152400" cy="152400"/>
    <xdr:pic>
      <xdr:nvPicPr>
        <xdr:cNvPr id="1579" name="Image 1578">
          <a:extLst>
            <a:ext uri="{FF2B5EF4-FFF2-40B4-BE49-F238E27FC236}">
              <a16:creationId xmlns:a16="http://schemas.microsoft.com/office/drawing/2014/main" id="{E07E35C7-6E4F-4196-AA76-88822EF1B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4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1571</xdr:col>
      <xdr:colOff>0</xdr:colOff>
      <xdr:row>89</xdr:row>
      <xdr:rowOff>0</xdr:rowOff>
    </xdr:from>
    <xdr:ext cx="152400" cy="152400"/>
    <xdr:pic>
      <xdr:nvPicPr>
        <xdr:cNvPr id="1580" name="Image 1579">
          <a:extLst>
            <a:ext uri="{FF2B5EF4-FFF2-40B4-BE49-F238E27FC236}">
              <a16:creationId xmlns:a16="http://schemas.microsoft.com/office/drawing/2014/main" id="{81B1C5E2-61CE-485A-A97E-7290AE406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68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1572</xdr:col>
      <xdr:colOff>0</xdr:colOff>
      <xdr:row>89</xdr:row>
      <xdr:rowOff>0</xdr:rowOff>
    </xdr:from>
    <xdr:ext cx="152400" cy="152400"/>
    <xdr:pic>
      <xdr:nvPicPr>
        <xdr:cNvPr id="1581" name="Image 1580">
          <a:extLst>
            <a:ext uri="{FF2B5EF4-FFF2-40B4-BE49-F238E27FC236}">
              <a16:creationId xmlns:a16="http://schemas.microsoft.com/office/drawing/2014/main" id="{2B15CC82-9588-4E1A-B3DD-9331A459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32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1573</xdr:col>
      <xdr:colOff>0</xdr:colOff>
      <xdr:row>89</xdr:row>
      <xdr:rowOff>0</xdr:rowOff>
    </xdr:from>
    <xdr:ext cx="152400" cy="152400"/>
    <xdr:pic>
      <xdr:nvPicPr>
        <xdr:cNvPr id="1582" name="Image 1581">
          <a:extLst>
            <a:ext uri="{FF2B5EF4-FFF2-40B4-BE49-F238E27FC236}">
              <a16:creationId xmlns:a16="http://schemas.microsoft.com/office/drawing/2014/main" id="{53BA4ADE-B41B-4E08-A1E3-147EF6898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7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1574</xdr:col>
      <xdr:colOff>0</xdr:colOff>
      <xdr:row>89</xdr:row>
      <xdr:rowOff>0</xdr:rowOff>
    </xdr:from>
    <xdr:ext cx="152400" cy="152400"/>
    <xdr:pic>
      <xdr:nvPicPr>
        <xdr:cNvPr id="1583" name="Image 1582">
          <a:extLst>
            <a:ext uri="{FF2B5EF4-FFF2-40B4-BE49-F238E27FC236}">
              <a16:creationId xmlns:a16="http://schemas.microsoft.com/office/drawing/2014/main" id="{CE2180B2-2E5E-4B36-95E6-7BBC29696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61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1575</xdr:col>
      <xdr:colOff>0</xdr:colOff>
      <xdr:row>89</xdr:row>
      <xdr:rowOff>0</xdr:rowOff>
    </xdr:from>
    <xdr:ext cx="152400" cy="152400"/>
    <xdr:pic>
      <xdr:nvPicPr>
        <xdr:cNvPr id="1584" name="Image 1583">
          <a:extLst>
            <a:ext uri="{FF2B5EF4-FFF2-40B4-BE49-F238E27FC236}">
              <a16:creationId xmlns:a16="http://schemas.microsoft.com/office/drawing/2014/main" id="{4FD1AB1E-3D1D-4910-9395-A3F912433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25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1576</xdr:col>
      <xdr:colOff>0</xdr:colOff>
      <xdr:row>89</xdr:row>
      <xdr:rowOff>0</xdr:rowOff>
    </xdr:from>
    <xdr:ext cx="152400" cy="152400"/>
    <xdr:pic>
      <xdr:nvPicPr>
        <xdr:cNvPr id="1585" name="Image 1584">
          <a:extLst>
            <a:ext uri="{FF2B5EF4-FFF2-40B4-BE49-F238E27FC236}">
              <a16:creationId xmlns:a16="http://schemas.microsoft.com/office/drawing/2014/main" id="{615BA569-88C5-4FCB-929C-5FEA2137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9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1577</xdr:col>
      <xdr:colOff>0</xdr:colOff>
      <xdr:row>89</xdr:row>
      <xdr:rowOff>0</xdr:rowOff>
    </xdr:from>
    <xdr:ext cx="152400" cy="152400"/>
    <xdr:pic>
      <xdr:nvPicPr>
        <xdr:cNvPr id="1586" name="Image 1585">
          <a:extLst>
            <a:ext uri="{FF2B5EF4-FFF2-40B4-BE49-F238E27FC236}">
              <a16:creationId xmlns:a16="http://schemas.microsoft.com/office/drawing/2014/main" id="{33FCEFFB-C0F1-451F-AC0C-90F4E8DB8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54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1578</xdr:col>
      <xdr:colOff>0</xdr:colOff>
      <xdr:row>89</xdr:row>
      <xdr:rowOff>0</xdr:rowOff>
    </xdr:from>
    <xdr:ext cx="152400" cy="152400"/>
    <xdr:pic>
      <xdr:nvPicPr>
        <xdr:cNvPr id="1587" name="Image 1586">
          <a:extLst>
            <a:ext uri="{FF2B5EF4-FFF2-40B4-BE49-F238E27FC236}">
              <a16:creationId xmlns:a16="http://schemas.microsoft.com/office/drawing/2014/main" id="{90C1D58D-D055-4FF5-9777-3163FA305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18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1579</xdr:col>
      <xdr:colOff>0</xdr:colOff>
      <xdr:row>89</xdr:row>
      <xdr:rowOff>0</xdr:rowOff>
    </xdr:from>
    <xdr:ext cx="152400" cy="152400"/>
    <xdr:pic>
      <xdr:nvPicPr>
        <xdr:cNvPr id="1588" name="Image 1587">
          <a:extLst>
            <a:ext uri="{FF2B5EF4-FFF2-40B4-BE49-F238E27FC236}">
              <a16:creationId xmlns:a16="http://schemas.microsoft.com/office/drawing/2014/main" id="{A42FFBD1-9748-411A-9FA8-008964204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82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1580</xdr:col>
      <xdr:colOff>0</xdr:colOff>
      <xdr:row>89</xdr:row>
      <xdr:rowOff>0</xdr:rowOff>
    </xdr:from>
    <xdr:ext cx="152400" cy="152400"/>
    <xdr:pic>
      <xdr:nvPicPr>
        <xdr:cNvPr id="1589" name="Image 1588">
          <a:extLst>
            <a:ext uri="{FF2B5EF4-FFF2-40B4-BE49-F238E27FC236}">
              <a16:creationId xmlns:a16="http://schemas.microsoft.com/office/drawing/2014/main" id="{D99EDDBF-E970-4DB4-85D3-B32BB30ED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46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1581</xdr:col>
      <xdr:colOff>0</xdr:colOff>
      <xdr:row>89</xdr:row>
      <xdr:rowOff>0</xdr:rowOff>
    </xdr:from>
    <xdr:ext cx="152400" cy="152400"/>
    <xdr:pic>
      <xdr:nvPicPr>
        <xdr:cNvPr id="1590" name="Image 1589">
          <a:extLst>
            <a:ext uri="{FF2B5EF4-FFF2-40B4-BE49-F238E27FC236}">
              <a16:creationId xmlns:a16="http://schemas.microsoft.com/office/drawing/2014/main" id="{B2896B27-CC36-4CB4-8CBB-DD40C38ED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11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1582</xdr:col>
      <xdr:colOff>0</xdr:colOff>
      <xdr:row>89</xdr:row>
      <xdr:rowOff>0</xdr:rowOff>
    </xdr:from>
    <xdr:ext cx="152400" cy="152400"/>
    <xdr:pic>
      <xdr:nvPicPr>
        <xdr:cNvPr id="1591" name="Image 1590">
          <a:extLst>
            <a:ext uri="{FF2B5EF4-FFF2-40B4-BE49-F238E27FC236}">
              <a16:creationId xmlns:a16="http://schemas.microsoft.com/office/drawing/2014/main" id="{41675B35-9B99-4B71-87AE-49F81FD51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75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1583</xdr:col>
      <xdr:colOff>0</xdr:colOff>
      <xdr:row>89</xdr:row>
      <xdr:rowOff>0</xdr:rowOff>
    </xdr:from>
    <xdr:ext cx="152400" cy="152400"/>
    <xdr:pic>
      <xdr:nvPicPr>
        <xdr:cNvPr id="1592" name="Image 1591">
          <a:extLst>
            <a:ext uri="{FF2B5EF4-FFF2-40B4-BE49-F238E27FC236}">
              <a16:creationId xmlns:a16="http://schemas.microsoft.com/office/drawing/2014/main" id="{4FF0E973-A6E8-43FB-A517-6EE15BBE3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39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1584</xdr:col>
      <xdr:colOff>0</xdr:colOff>
      <xdr:row>89</xdr:row>
      <xdr:rowOff>0</xdr:rowOff>
    </xdr:from>
    <xdr:ext cx="152400" cy="152400"/>
    <xdr:pic>
      <xdr:nvPicPr>
        <xdr:cNvPr id="1593" name="Image 1592">
          <a:extLst>
            <a:ext uri="{FF2B5EF4-FFF2-40B4-BE49-F238E27FC236}">
              <a16:creationId xmlns:a16="http://schemas.microsoft.com/office/drawing/2014/main" id="{467D0BF9-1B52-43A4-A6D2-387ACC8FB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03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1585</xdr:col>
      <xdr:colOff>0</xdr:colOff>
      <xdr:row>89</xdr:row>
      <xdr:rowOff>0</xdr:rowOff>
    </xdr:from>
    <xdr:ext cx="152400" cy="152400"/>
    <xdr:pic>
      <xdr:nvPicPr>
        <xdr:cNvPr id="1594" name="Image 1593">
          <a:extLst>
            <a:ext uri="{FF2B5EF4-FFF2-40B4-BE49-F238E27FC236}">
              <a16:creationId xmlns:a16="http://schemas.microsoft.com/office/drawing/2014/main" id="{3DF8A090-2BB9-4BDF-8241-B871CB111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68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1586</xdr:col>
      <xdr:colOff>0</xdr:colOff>
      <xdr:row>89</xdr:row>
      <xdr:rowOff>0</xdr:rowOff>
    </xdr:from>
    <xdr:ext cx="152400" cy="152400"/>
    <xdr:pic>
      <xdr:nvPicPr>
        <xdr:cNvPr id="1595" name="Image 1594">
          <a:extLst>
            <a:ext uri="{FF2B5EF4-FFF2-40B4-BE49-F238E27FC236}">
              <a16:creationId xmlns:a16="http://schemas.microsoft.com/office/drawing/2014/main" id="{CECF76E2-D86D-479C-8C81-0CAA8AE74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32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1587</xdr:col>
      <xdr:colOff>0</xdr:colOff>
      <xdr:row>89</xdr:row>
      <xdr:rowOff>0</xdr:rowOff>
    </xdr:from>
    <xdr:ext cx="152400" cy="152400"/>
    <xdr:pic>
      <xdr:nvPicPr>
        <xdr:cNvPr id="1596" name="Image 1595">
          <a:extLst>
            <a:ext uri="{FF2B5EF4-FFF2-40B4-BE49-F238E27FC236}">
              <a16:creationId xmlns:a16="http://schemas.microsoft.com/office/drawing/2014/main" id="{DD04D9BA-5B5B-434A-8129-2E2C1B71D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96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1588</xdr:col>
      <xdr:colOff>0</xdr:colOff>
      <xdr:row>89</xdr:row>
      <xdr:rowOff>0</xdr:rowOff>
    </xdr:from>
    <xdr:ext cx="152400" cy="152400"/>
    <xdr:pic>
      <xdr:nvPicPr>
        <xdr:cNvPr id="1597" name="Image 1596">
          <a:extLst>
            <a:ext uri="{FF2B5EF4-FFF2-40B4-BE49-F238E27FC236}">
              <a16:creationId xmlns:a16="http://schemas.microsoft.com/office/drawing/2014/main" id="{51537842-E253-495D-ABD4-37ADA3B24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60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1589</xdr:col>
      <xdr:colOff>0</xdr:colOff>
      <xdr:row>89</xdr:row>
      <xdr:rowOff>0</xdr:rowOff>
    </xdr:from>
    <xdr:ext cx="152400" cy="152400"/>
    <xdr:pic>
      <xdr:nvPicPr>
        <xdr:cNvPr id="1598" name="Image 1597">
          <a:extLst>
            <a:ext uri="{FF2B5EF4-FFF2-40B4-BE49-F238E27FC236}">
              <a16:creationId xmlns:a16="http://schemas.microsoft.com/office/drawing/2014/main" id="{957E0B56-C860-4FC4-9327-4D8D1A3F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25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1590</xdr:col>
      <xdr:colOff>0</xdr:colOff>
      <xdr:row>89</xdr:row>
      <xdr:rowOff>0</xdr:rowOff>
    </xdr:from>
    <xdr:ext cx="152400" cy="152400"/>
    <xdr:pic>
      <xdr:nvPicPr>
        <xdr:cNvPr id="1599" name="Image 1598">
          <a:extLst>
            <a:ext uri="{FF2B5EF4-FFF2-40B4-BE49-F238E27FC236}">
              <a16:creationId xmlns:a16="http://schemas.microsoft.com/office/drawing/2014/main" id="{6819E501-537B-49DB-AA08-BD86BE92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89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1591</xdr:col>
      <xdr:colOff>0</xdr:colOff>
      <xdr:row>89</xdr:row>
      <xdr:rowOff>0</xdr:rowOff>
    </xdr:from>
    <xdr:ext cx="152400" cy="152400"/>
    <xdr:pic>
      <xdr:nvPicPr>
        <xdr:cNvPr id="1600" name="Image 1599">
          <a:extLst>
            <a:ext uri="{FF2B5EF4-FFF2-40B4-BE49-F238E27FC236}">
              <a16:creationId xmlns:a16="http://schemas.microsoft.com/office/drawing/2014/main" id="{3DEBBBC5-98D2-426C-AFD1-B852EA2EE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53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1592</xdr:col>
      <xdr:colOff>0</xdr:colOff>
      <xdr:row>89</xdr:row>
      <xdr:rowOff>0</xdr:rowOff>
    </xdr:from>
    <xdr:ext cx="152400" cy="152400"/>
    <xdr:pic>
      <xdr:nvPicPr>
        <xdr:cNvPr id="1601" name="Image 1600">
          <a:extLst>
            <a:ext uri="{FF2B5EF4-FFF2-40B4-BE49-F238E27FC236}">
              <a16:creationId xmlns:a16="http://schemas.microsoft.com/office/drawing/2014/main" id="{B294C257-671B-4E8B-8620-38554BBF7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17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1593</xdr:col>
      <xdr:colOff>0</xdr:colOff>
      <xdr:row>89</xdr:row>
      <xdr:rowOff>0</xdr:rowOff>
    </xdr:from>
    <xdr:ext cx="152400" cy="152400"/>
    <xdr:pic>
      <xdr:nvPicPr>
        <xdr:cNvPr id="1602" name="Image 1601">
          <a:extLst>
            <a:ext uri="{FF2B5EF4-FFF2-40B4-BE49-F238E27FC236}">
              <a16:creationId xmlns:a16="http://schemas.microsoft.com/office/drawing/2014/main" id="{A4D4390B-D67E-4785-977A-038954C09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82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1594</xdr:col>
      <xdr:colOff>0</xdr:colOff>
      <xdr:row>89</xdr:row>
      <xdr:rowOff>0</xdr:rowOff>
    </xdr:from>
    <xdr:ext cx="152400" cy="152400"/>
    <xdr:pic>
      <xdr:nvPicPr>
        <xdr:cNvPr id="1603" name="Image 1602">
          <a:extLst>
            <a:ext uri="{FF2B5EF4-FFF2-40B4-BE49-F238E27FC236}">
              <a16:creationId xmlns:a16="http://schemas.microsoft.com/office/drawing/2014/main" id="{FE77869E-79A2-41F0-B37E-1045B0069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46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1595</xdr:col>
      <xdr:colOff>0</xdr:colOff>
      <xdr:row>89</xdr:row>
      <xdr:rowOff>0</xdr:rowOff>
    </xdr:from>
    <xdr:ext cx="152400" cy="152400"/>
    <xdr:pic>
      <xdr:nvPicPr>
        <xdr:cNvPr id="1604" name="Image 1603">
          <a:extLst>
            <a:ext uri="{FF2B5EF4-FFF2-40B4-BE49-F238E27FC236}">
              <a16:creationId xmlns:a16="http://schemas.microsoft.com/office/drawing/2014/main" id="{45E7977E-ABA2-40C9-9F25-310F5723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0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1596</xdr:col>
      <xdr:colOff>0</xdr:colOff>
      <xdr:row>89</xdr:row>
      <xdr:rowOff>0</xdr:rowOff>
    </xdr:from>
    <xdr:ext cx="152400" cy="152400"/>
    <xdr:pic>
      <xdr:nvPicPr>
        <xdr:cNvPr id="1605" name="Image 1604">
          <a:extLst>
            <a:ext uri="{FF2B5EF4-FFF2-40B4-BE49-F238E27FC236}">
              <a16:creationId xmlns:a16="http://schemas.microsoft.com/office/drawing/2014/main" id="{CAD84D5F-DF31-4744-B849-9B08728D2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74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1597</xdr:col>
      <xdr:colOff>0</xdr:colOff>
      <xdr:row>89</xdr:row>
      <xdr:rowOff>0</xdr:rowOff>
    </xdr:from>
    <xdr:ext cx="152400" cy="152400"/>
    <xdr:pic>
      <xdr:nvPicPr>
        <xdr:cNvPr id="1606" name="Image 1605">
          <a:extLst>
            <a:ext uri="{FF2B5EF4-FFF2-40B4-BE49-F238E27FC236}">
              <a16:creationId xmlns:a16="http://schemas.microsoft.com/office/drawing/2014/main" id="{8C357475-FB1A-4DD4-AD78-FF64008F6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39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1598</xdr:col>
      <xdr:colOff>0</xdr:colOff>
      <xdr:row>89</xdr:row>
      <xdr:rowOff>0</xdr:rowOff>
    </xdr:from>
    <xdr:ext cx="152400" cy="152400"/>
    <xdr:pic>
      <xdr:nvPicPr>
        <xdr:cNvPr id="1607" name="Image 1606">
          <a:extLst>
            <a:ext uri="{FF2B5EF4-FFF2-40B4-BE49-F238E27FC236}">
              <a16:creationId xmlns:a16="http://schemas.microsoft.com/office/drawing/2014/main" id="{93A2B77C-AF8F-40F5-B2DF-3A2744B30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3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1599</xdr:col>
      <xdr:colOff>0</xdr:colOff>
      <xdr:row>89</xdr:row>
      <xdr:rowOff>0</xdr:rowOff>
    </xdr:from>
    <xdr:ext cx="152400" cy="152400"/>
    <xdr:pic>
      <xdr:nvPicPr>
        <xdr:cNvPr id="1608" name="Image 1607">
          <a:extLst>
            <a:ext uri="{FF2B5EF4-FFF2-40B4-BE49-F238E27FC236}">
              <a16:creationId xmlns:a16="http://schemas.microsoft.com/office/drawing/2014/main" id="{2817F533-CB65-45A1-92C9-37E83C59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67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1600</xdr:col>
      <xdr:colOff>0</xdr:colOff>
      <xdr:row>89</xdr:row>
      <xdr:rowOff>0</xdr:rowOff>
    </xdr:from>
    <xdr:ext cx="152400" cy="152400"/>
    <xdr:pic>
      <xdr:nvPicPr>
        <xdr:cNvPr id="1609" name="Image 1608">
          <a:extLst>
            <a:ext uri="{FF2B5EF4-FFF2-40B4-BE49-F238E27FC236}">
              <a16:creationId xmlns:a16="http://schemas.microsoft.com/office/drawing/2014/main" id="{D131D36C-5F81-40E6-95D2-D6BDDBD4A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31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1601</xdr:col>
      <xdr:colOff>0</xdr:colOff>
      <xdr:row>89</xdr:row>
      <xdr:rowOff>0</xdr:rowOff>
    </xdr:from>
    <xdr:ext cx="152400" cy="152400"/>
    <xdr:pic>
      <xdr:nvPicPr>
        <xdr:cNvPr id="1610" name="Image 1609">
          <a:extLst>
            <a:ext uri="{FF2B5EF4-FFF2-40B4-BE49-F238E27FC236}">
              <a16:creationId xmlns:a16="http://schemas.microsoft.com/office/drawing/2014/main" id="{78CED1AF-2846-4ABA-8CDD-6C36EEC1F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96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1602</xdr:col>
      <xdr:colOff>0</xdr:colOff>
      <xdr:row>89</xdr:row>
      <xdr:rowOff>0</xdr:rowOff>
    </xdr:from>
    <xdr:ext cx="152400" cy="152400"/>
    <xdr:pic>
      <xdr:nvPicPr>
        <xdr:cNvPr id="1611" name="Image 1610">
          <a:extLst>
            <a:ext uri="{FF2B5EF4-FFF2-40B4-BE49-F238E27FC236}">
              <a16:creationId xmlns:a16="http://schemas.microsoft.com/office/drawing/2014/main" id="{F5C3590F-11D3-4BEE-A373-4E3FB98B9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60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1603</xdr:col>
      <xdr:colOff>0</xdr:colOff>
      <xdr:row>89</xdr:row>
      <xdr:rowOff>0</xdr:rowOff>
    </xdr:from>
    <xdr:ext cx="152400" cy="152400"/>
    <xdr:pic>
      <xdr:nvPicPr>
        <xdr:cNvPr id="1612" name="Image 1611">
          <a:extLst>
            <a:ext uri="{FF2B5EF4-FFF2-40B4-BE49-F238E27FC236}">
              <a16:creationId xmlns:a16="http://schemas.microsoft.com/office/drawing/2014/main" id="{6E3BCFEB-5537-4FBE-8F8A-7DAAC5D6C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24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1604</xdr:col>
      <xdr:colOff>0</xdr:colOff>
      <xdr:row>89</xdr:row>
      <xdr:rowOff>0</xdr:rowOff>
    </xdr:from>
    <xdr:ext cx="152400" cy="152400"/>
    <xdr:pic>
      <xdr:nvPicPr>
        <xdr:cNvPr id="1613" name="Image 1612">
          <a:extLst>
            <a:ext uri="{FF2B5EF4-FFF2-40B4-BE49-F238E27FC236}">
              <a16:creationId xmlns:a16="http://schemas.microsoft.com/office/drawing/2014/main" id="{FA87DB4B-A6A7-4FEE-82D8-214F67715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88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1605</xdr:col>
      <xdr:colOff>0</xdr:colOff>
      <xdr:row>89</xdr:row>
      <xdr:rowOff>0</xdr:rowOff>
    </xdr:from>
    <xdr:ext cx="152400" cy="152400"/>
    <xdr:pic>
      <xdr:nvPicPr>
        <xdr:cNvPr id="1614" name="Image 1613">
          <a:extLst>
            <a:ext uri="{FF2B5EF4-FFF2-40B4-BE49-F238E27FC236}">
              <a16:creationId xmlns:a16="http://schemas.microsoft.com/office/drawing/2014/main" id="{BDFB75A9-2DC8-426D-AC32-F32A673C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53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1606</xdr:col>
      <xdr:colOff>0</xdr:colOff>
      <xdr:row>89</xdr:row>
      <xdr:rowOff>0</xdr:rowOff>
    </xdr:from>
    <xdr:ext cx="152400" cy="152400"/>
    <xdr:pic>
      <xdr:nvPicPr>
        <xdr:cNvPr id="1615" name="Image 1614">
          <a:extLst>
            <a:ext uri="{FF2B5EF4-FFF2-40B4-BE49-F238E27FC236}">
              <a16:creationId xmlns:a16="http://schemas.microsoft.com/office/drawing/2014/main" id="{C058DAA4-523D-4C4C-911C-BD31402D7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17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1607</xdr:col>
      <xdr:colOff>0</xdr:colOff>
      <xdr:row>89</xdr:row>
      <xdr:rowOff>0</xdr:rowOff>
    </xdr:from>
    <xdr:ext cx="152400" cy="152400"/>
    <xdr:pic>
      <xdr:nvPicPr>
        <xdr:cNvPr id="1616" name="Image 1615">
          <a:extLst>
            <a:ext uri="{FF2B5EF4-FFF2-40B4-BE49-F238E27FC236}">
              <a16:creationId xmlns:a16="http://schemas.microsoft.com/office/drawing/2014/main" id="{1492A0E9-F9D5-45BD-B085-E5040B4E2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1608</xdr:col>
      <xdr:colOff>0</xdr:colOff>
      <xdr:row>89</xdr:row>
      <xdr:rowOff>0</xdr:rowOff>
    </xdr:from>
    <xdr:ext cx="152400" cy="152400"/>
    <xdr:pic>
      <xdr:nvPicPr>
        <xdr:cNvPr id="1617" name="Image 1616">
          <a:extLst>
            <a:ext uri="{FF2B5EF4-FFF2-40B4-BE49-F238E27FC236}">
              <a16:creationId xmlns:a16="http://schemas.microsoft.com/office/drawing/2014/main" id="{20B0FA35-C728-40D9-A83F-A0259BD4C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45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1609</xdr:col>
      <xdr:colOff>0</xdr:colOff>
      <xdr:row>89</xdr:row>
      <xdr:rowOff>0</xdr:rowOff>
    </xdr:from>
    <xdr:ext cx="152400" cy="152400"/>
    <xdr:pic>
      <xdr:nvPicPr>
        <xdr:cNvPr id="1618" name="Image 1617">
          <a:extLst>
            <a:ext uri="{FF2B5EF4-FFF2-40B4-BE49-F238E27FC236}">
              <a16:creationId xmlns:a16="http://schemas.microsoft.com/office/drawing/2014/main" id="{D36F3357-55C1-4F8F-8399-DADCC900A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10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1610</xdr:col>
      <xdr:colOff>0</xdr:colOff>
      <xdr:row>89</xdr:row>
      <xdr:rowOff>0</xdr:rowOff>
    </xdr:from>
    <xdr:ext cx="152400" cy="152400"/>
    <xdr:pic>
      <xdr:nvPicPr>
        <xdr:cNvPr id="1619" name="Image 1618">
          <a:extLst>
            <a:ext uri="{FF2B5EF4-FFF2-40B4-BE49-F238E27FC236}">
              <a16:creationId xmlns:a16="http://schemas.microsoft.com/office/drawing/2014/main" id="{43D5F4A1-EEFC-46BC-8D19-AB213327F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4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1611</xdr:col>
      <xdr:colOff>0</xdr:colOff>
      <xdr:row>89</xdr:row>
      <xdr:rowOff>0</xdr:rowOff>
    </xdr:from>
    <xdr:ext cx="152400" cy="152400"/>
    <xdr:pic>
      <xdr:nvPicPr>
        <xdr:cNvPr id="1620" name="Image 1619">
          <a:extLst>
            <a:ext uri="{FF2B5EF4-FFF2-40B4-BE49-F238E27FC236}">
              <a16:creationId xmlns:a16="http://schemas.microsoft.com/office/drawing/2014/main" id="{BF9778B9-93FB-42FB-BCC8-531C3E240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38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1612</xdr:col>
      <xdr:colOff>0</xdr:colOff>
      <xdr:row>89</xdr:row>
      <xdr:rowOff>0</xdr:rowOff>
    </xdr:from>
    <xdr:ext cx="152400" cy="152400"/>
    <xdr:pic>
      <xdr:nvPicPr>
        <xdr:cNvPr id="1621" name="Image 1620">
          <a:extLst>
            <a:ext uri="{FF2B5EF4-FFF2-40B4-BE49-F238E27FC236}">
              <a16:creationId xmlns:a16="http://schemas.microsoft.com/office/drawing/2014/main" id="{71BFFC38-0BA8-4F40-98A7-68ACE130B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02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1613</xdr:col>
      <xdr:colOff>0</xdr:colOff>
      <xdr:row>89</xdr:row>
      <xdr:rowOff>0</xdr:rowOff>
    </xdr:from>
    <xdr:ext cx="152400" cy="152400"/>
    <xdr:pic>
      <xdr:nvPicPr>
        <xdr:cNvPr id="1622" name="Image 1621">
          <a:extLst>
            <a:ext uri="{FF2B5EF4-FFF2-40B4-BE49-F238E27FC236}">
              <a16:creationId xmlns:a16="http://schemas.microsoft.com/office/drawing/2014/main" id="{9B956E2C-33A0-4CBD-BF1E-806A061DD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7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1614</xdr:col>
      <xdr:colOff>0</xdr:colOff>
      <xdr:row>89</xdr:row>
      <xdr:rowOff>0</xdr:rowOff>
    </xdr:from>
    <xdr:ext cx="152400" cy="152400"/>
    <xdr:pic>
      <xdr:nvPicPr>
        <xdr:cNvPr id="1623" name="Image 1622">
          <a:extLst>
            <a:ext uri="{FF2B5EF4-FFF2-40B4-BE49-F238E27FC236}">
              <a16:creationId xmlns:a16="http://schemas.microsoft.com/office/drawing/2014/main" id="{0305DDFE-314F-4352-A6E4-3ED8805BD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31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1615</xdr:col>
      <xdr:colOff>0</xdr:colOff>
      <xdr:row>89</xdr:row>
      <xdr:rowOff>0</xdr:rowOff>
    </xdr:from>
    <xdr:ext cx="152400" cy="152400"/>
    <xdr:pic>
      <xdr:nvPicPr>
        <xdr:cNvPr id="1624" name="Image 1623">
          <a:extLst>
            <a:ext uri="{FF2B5EF4-FFF2-40B4-BE49-F238E27FC236}">
              <a16:creationId xmlns:a16="http://schemas.microsoft.com/office/drawing/2014/main" id="{DA82A658-7264-4DA0-883A-23C03C611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95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1616</xdr:col>
      <xdr:colOff>0</xdr:colOff>
      <xdr:row>89</xdr:row>
      <xdr:rowOff>0</xdr:rowOff>
    </xdr:from>
    <xdr:ext cx="152400" cy="152400"/>
    <xdr:pic>
      <xdr:nvPicPr>
        <xdr:cNvPr id="1625" name="Image 1624">
          <a:extLst>
            <a:ext uri="{FF2B5EF4-FFF2-40B4-BE49-F238E27FC236}">
              <a16:creationId xmlns:a16="http://schemas.microsoft.com/office/drawing/2014/main" id="{90579B95-22A2-4F57-B2B0-4B59CCEDF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59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1617</xdr:col>
      <xdr:colOff>0</xdr:colOff>
      <xdr:row>89</xdr:row>
      <xdr:rowOff>0</xdr:rowOff>
    </xdr:from>
    <xdr:ext cx="152400" cy="152400"/>
    <xdr:pic>
      <xdr:nvPicPr>
        <xdr:cNvPr id="1626" name="Image 1625">
          <a:extLst>
            <a:ext uri="{FF2B5EF4-FFF2-40B4-BE49-F238E27FC236}">
              <a16:creationId xmlns:a16="http://schemas.microsoft.com/office/drawing/2014/main" id="{EDE5D6B2-EE38-44DC-9413-AC43316B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24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1618</xdr:col>
      <xdr:colOff>0</xdr:colOff>
      <xdr:row>89</xdr:row>
      <xdr:rowOff>0</xdr:rowOff>
    </xdr:from>
    <xdr:ext cx="152400" cy="152400"/>
    <xdr:pic>
      <xdr:nvPicPr>
        <xdr:cNvPr id="1627" name="Image 1626">
          <a:extLst>
            <a:ext uri="{FF2B5EF4-FFF2-40B4-BE49-F238E27FC236}">
              <a16:creationId xmlns:a16="http://schemas.microsoft.com/office/drawing/2014/main" id="{B937853E-9C3D-4C64-B3B8-9343CCB69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88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1619</xdr:col>
      <xdr:colOff>0</xdr:colOff>
      <xdr:row>89</xdr:row>
      <xdr:rowOff>0</xdr:rowOff>
    </xdr:from>
    <xdr:ext cx="152400" cy="152400"/>
    <xdr:pic>
      <xdr:nvPicPr>
        <xdr:cNvPr id="1628" name="Image 1627">
          <a:extLst>
            <a:ext uri="{FF2B5EF4-FFF2-40B4-BE49-F238E27FC236}">
              <a16:creationId xmlns:a16="http://schemas.microsoft.com/office/drawing/2014/main" id="{F9D2EFD8-A3FF-426E-AE52-7C75E812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52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1620</xdr:col>
      <xdr:colOff>0</xdr:colOff>
      <xdr:row>89</xdr:row>
      <xdr:rowOff>0</xdr:rowOff>
    </xdr:from>
    <xdr:ext cx="152400" cy="152400"/>
    <xdr:pic>
      <xdr:nvPicPr>
        <xdr:cNvPr id="1629" name="Image 1628">
          <a:extLst>
            <a:ext uri="{FF2B5EF4-FFF2-40B4-BE49-F238E27FC236}">
              <a16:creationId xmlns:a16="http://schemas.microsoft.com/office/drawing/2014/main" id="{F33A703B-5712-4D1B-9EEA-AC164351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16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1621</xdr:col>
      <xdr:colOff>0</xdr:colOff>
      <xdr:row>89</xdr:row>
      <xdr:rowOff>0</xdr:rowOff>
    </xdr:from>
    <xdr:ext cx="152400" cy="152400"/>
    <xdr:pic>
      <xdr:nvPicPr>
        <xdr:cNvPr id="1630" name="Image 1629">
          <a:extLst>
            <a:ext uri="{FF2B5EF4-FFF2-40B4-BE49-F238E27FC236}">
              <a16:creationId xmlns:a16="http://schemas.microsoft.com/office/drawing/2014/main" id="{633232F8-3CB4-4E04-BE47-CE687FE2B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81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1622</xdr:col>
      <xdr:colOff>0</xdr:colOff>
      <xdr:row>89</xdr:row>
      <xdr:rowOff>0</xdr:rowOff>
    </xdr:from>
    <xdr:ext cx="152400" cy="152400"/>
    <xdr:pic>
      <xdr:nvPicPr>
        <xdr:cNvPr id="1631" name="Image 1630">
          <a:extLst>
            <a:ext uri="{FF2B5EF4-FFF2-40B4-BE49-F238E27FC236}">
              <a16:creationId xmlns:a16="http://schemas.microsoft.com/office/drawing/2014/main" id="{78AE9276-9363-43F6-90AD-A054C240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45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1623</xdr:col>
      <xdr:colOff>0</xdr:colOff>
      <xdr:row>89</xdr:row>
      <xdr:rowOff>0</xdr:rowOff>
    </xdr:from>
    <xdr:ext cx="152400" cy="152400"/>
    <xdr:pic>
      <xdr:nvPicPr>
        <xdr:cNvPr id="1632" name="Image 1631">
          <a:extLst>
            <a:ext uri="{FF2B5EF4-FFF2-40B4-BE49-F238E27FC236}">
              <a16:creationId xmlns:a16="http://schemas.microsoft.com/office/drawing/2014/main" id="{5FC115FB-B50A-4167-89B3-794F8464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09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1624</xdr:col>
      <xdr:colOff>0</xdr:colOff>
      <xdr:row>89</xdr:row>
      <xdr:rowOff>0</xdr:rowOff>
    </xdr:from>
    <xdr:ext cx="152400" cy="152400"/>
    <xdr:pic>
      <xdr:nvPicPr>
        <xdr:cNvPr id="1633" name="Image 1632">
          <a:extLst>
            <a:ext uri="{FF2B5EF4-FFF2-40B4-BE49-F238E27FC236}">
              <a16:creationId xmlns:a16="http://schemas.microsoft.com/office/drawing/2014/main" id="{B8967C3D-43DE-42BB-AB2F-341E83186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73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1625</xdr:col>
      <xdr:colOff>0</xdr:colOff>
      <xdr:row>89</xdr:row>
      <xdr:rowOff>0</xdr:rowOff>
    </xdr:from>
    <xdr:ext cx="152400" cy="152400"/>
    <xdr:pic>
      <xdr:nvPicPr>
        <xdr:cNvPr id="1634" name="Image 1633">
          <a:extLst>
            <a:ext uri="{FF2B5EF4-FFF2-40B4-BE49-F238E27FC236}">
              <a16:creationId xmlns:a16="http://schemas.microsoft.com/office/drawing/2014/main" id="{3E0B33E6-6D02-4E20-B1E2-60EEA6013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38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1626</xdr:col>
      <xdr:colOff>0</xdr:colOff>
      <xdr:row>89</xdr:row>
      <xdr:rowOff>0</xdr:rowOff>
    </xdr:from>
    <xdr:ext cx="152400" cy="152400"/>
    <xdr:pic>
      <xdr:nvPicPr>
        <xdr:cNvPr id="1635" name="Image 1634">
          <a:extLst>
            <a:ext uri="{FF2B5EF4-FFF2-40B4-BE49-F238E27FC236}">
              <a16:creationId xmlns:a16="http://schemas.microsoft.com/office/drawing/2014/main" id="{766D2551-3F70-4087-A45E-A8C7B8A14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02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1627</xdr:col>
      <xdr:colOff>0</xdr:colOff>
      <xdr:row>89</xdr:row>
      <xdr:rowOff>0</xdr:rowOff>
    </xdr:from>
    <xdr:ext cx="152400" cy="152400"/>
    <xdr:pic>
      <xdr:nvPicPr>
        <xdr:cNvPr id="1636" name="Image 1635">
          <a:extLst>
            <a:ext uri="{FF2B5EF4-FFF2-40B4-BE49-F238E27FC236}">
              <a16:creationId xmlns:a16="http://schemas.microsoft.com/office/drawing/2014/main" id="{74F7870E-CFB6-4484-AC29-1BB6FE03D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66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1628</xdr:col>
      <xdr:colOff>0</xdr:colOff>
      <xdr:row>89</xdr:row>
      <xdr:rowOff>0</xdr:rowOff>
    </xdr:from>
    <xdr:ext cx="152400" cy="152400"/>
    <xdr:pic>
      <xdr:nvPicPr>
        <xdr:cNvPr id="1637" name="Image 1636">
          <a:extLst>
            <a:ext uri="{FF2B5EF4-FFF2-40B4-BE49-F238E27FC236}">
              <a16:creationId xmlns:a16="http://schemas.microsoft.com/office/drawing/2014/main" id="{E8BBEA10-7883-4305-8F59-3B5F9E1D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30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1629</xdr:col>
      <xdr:colOff>0</xdr:colOff>
      <xdr:row>89</xdr:row>
      <xdr:rowOff>0</xdr:rowOff>
    </xdr:from>
    <xdr:ext cx="152400" cy="152400"/>
    <xdr:pic>
      <xdr:nvPicPr>
        <xdr:cNvPr id="1638" name="Image 1637">
          <a:extLst>
            <a:ext uri="{FF2B5EF4-FFF2-40B4-BE49-F238E27FC236}">
              <a16:creationId xmlns:a16="http://schemas.microsoft.com/office/drawing/2014/main" id="{D92B9218-2874-4A76-9F0A-FBCC61B0B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95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1630</xdr:col>
      <xdr:colOff>0</xdr:colOff>
      <xdr:row>89</xdr:row>
      <xdr:rowOff>0</xdr:rowOff>
    </xdr:from>
    <xdr:ext cx="152400" cy="152400"/>
    <xdr:pic>
      <xdr:nvPicPr>
        <xdr:cNvPr id="1639" name="Image 1638">
          <a:extLst>
            <a:ext uri="{FF2B5EF4-FFF2-40B4-BE49-F238E27FC236}">
              <a16:creationId xmlns:a16="http://schemas.microsoft.com/office/drawing/2014/main" id="{FC33CD64-767D-472C-85A3-55BCAB914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59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1631</xdr:col>
      <xdr:colOff>0</xdr:colOff>
      <xdr:row>89</xdr:row>
      <xdr:rowOff>0</xdr:rowOff>
    </xdr:from>
    <xdr:ext cx="152400" cy="152400"/>
    <xdr:pic>
      <xdr:nvPicPr>
        <xdr:cNvPr id="1640" name="Image 1639">
          <a:extLst>
            <a:ext uri="{FF2B5EF4-FFF2-40B4-BE49-F238E27FC236}">
              <a16:creationId xmlns:a16="http://schemas.microsoft.com/office/drawing/2014/main" id="{13725A12-E6FF-4C87-B3EA-5E29DFB5C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23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1632</xdr:col>
      <xdr:colOff>0</xdr:colOff>
      <xdr:row>89</xdr:row>
      <xdr:rowOff>0</xdr:rowOff>
    </xdr:from>
    <xdr:ext cx="152400" cy="152400"/>
    <xdr:pic>
      <xdr:nvPicPr>
        <xdr:cNvPr id="1641" name="Image 1640">
          <a:extLst>
            <a:ext uri="{FF2B5EF4-FFF2-40B4-BE49-F238E27FC236}">
              <a16:creationId xmlns:a16="http://schemas.microsoft.com/office/drawing/2014/main" id="{D0EFE681-C3E9-4BA9-A06A-FBE0BCBF3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87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1633</xdr:col>
      <xdr:colOff>0</xdr:colOff>
      <xdr:row>89</xdr:row>
      <xdr:rowOff>0</xdr:rowOff>
    </xdr:from>
    <xdr:ext cx="152400" cy="152400"/>
    <xdr:pic>
      <xdr:nvPicPr>
        <xdr:cNvPr id="1642" name="Image 1641">
          <a:extLst>
            <a:ext uri="{FF2B5EF4-FFF2-40B4-BE49-F238E27FC236}">
              <a16:creationId xmlns:a16="http://schemas.microsoft.com/office/drawing/2014/main" id="{CFBACE83-1115-4B23-891E-2C4CB783F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52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1634</xdr:col>
      <xdr:colOff>0</xdr:colOff>
      <xdr:row>89</xdr:row>
      <xdr:rowOff>0</xdr:rowOff>
    </xdr:from>
    <xdr:ext cx="152400" cy="152400"/>
    <xdr:pic>
      <xdr:nvPicPr>
        <xdr:cNvPr id="1643" name="Image 1642">
          <a:extLst>
            <a:ext uri="{FF2B5EF4-FFF2-40B4-BE49-F238E27FC236}">
              <a16:creationId xmlns:a16="http://schemas.microsoft.com/office/drawing/2014/main" id="{9D0B04CB-4C06-4538-8F73-715F027E8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16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1635</xdr:col>
      <xdr:colOff>0</xdr:colOff>
      <xdr:row>89</xdr:row>
      <xdr:rowOff>0</xdr:rowOff>
    </xdr:from>
    <xdr:ext cx="152400" cy="152400"/>
    <xdr:pic>
      <xdr:nvPicPr>
        <xdr:cNvPr id="1644" name="Image 1643">
          <a:extLst>
            <a:ext uri="{FF2B5EF4-FFF2-40B4-BE49-F238E27FC236}">
              <a16:creationId xmlns:a16="http://schemas.microsoft.com/office/drawing/2014/main" id="{5FB80CB2-68DC-4CB9-8B23-5165C838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80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1636</xdr:col>
      <xdr:colOff>0</xdr:colOff>
      <xdr:row>89</xdr:row>
      <xdr:rowOff>0</xdr:rowOff>
    </xdr:from>
    <xdr:ext cx="152400" cy="152400"/>
    <xdr:pic>
      <xdr:nvPicPr>
        <xdr:cNvPr id="1645" name="Image 1644">
          <a:extLst>
            <a:ext uri="{FF2B5EF4-FFF2-40B4-BE49-F238E27FC236}">
              <a16:creationId xmlns:a16="http://schemas.microsoft.com/office/drawing/2014/main" id="{82DE2D0D-938E-4FC6-AAE8-23D0E510D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44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1637</xdr:col>
      <xdr:colOff>0</xdr:colOff>
      <xdr:row>89</xdr:row>
      <xdr:rowOff>0</xdr:rowOff>
    </xdr:from>
    <xdr:ext cx="152400" cy="152400"/>
    <xdr:pic>
      <xdr:nvPicPr>
        <xdr:cNvPr id="1646" name="Image 1645">
          <a:extLst>
            <a:ext uri="{FF2B5EF4-FFF2-40B4-BE49-F238E27FC236}">
              <a16:creationId xmlns:a16="http://schemas.microsoft.com/office/drawing/2014/main" id="{4C9B0D1A-DEB3-43B8-9D73-72E2E95B4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09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1638</xdr:col>
      <xdr:colOff>0</xdr:colOff>
      <xdr:row>89</xdr:row>
      <xdr:rowOff>0</xdr:rowOff>
    </xdr:from>
    <xdr:ext cx="152400" cy="152400"/>
    <xdr:pic>
      <xdr:nvPicPr>
        <xdr:cNvPr id="1647" name="Image 1646">
          <a:extLst>
            <a:ext uri="{FF2B5EF4-FFF2-40B4-BE49-F238E27FC236}">
              <a16:creationId xmlns:a16="http://schemas.microsoft.com/office/drawing/2014/main" id="{86D7CDB8-66D3-4D1C-A818-398CE418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73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1639</xdr:col>
      <xdr:colOff>0</xdr:colOff>
      <xdr:row>89</xdr:row>
      <xdr:rowOff>0</xdr:rowOff>
    </xdr:from>
    <xdr:ext cx="152400" cy="152400"/>
    <xdr:pic>
      <xdr:nvPicPr>
        <xdr:cNvPr id="1648" name="Image 1647">
          <a:extLst>
            <a:ext uri="{FF2B5EF4-FFF2-40B4-BE49-F238E27FC236}">
              <a16:creationId xmlns:a16="http://schemas.microsoft.com/office/drawing/2014/main" id="{02ABF850-2FBF-4862-A04C-0EDED9A05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37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1640</xdr:col>
      <xdr:colOff>0</xdr:colOff>
      <xdr:row>89</xdr:row>
      <xdr:rowOff>0</xdr:rowOff>
    </xdr:from>
    <xdr:ext cx="152400" cy="152400"/>
    <xdr:pic>
      <xdr:nvPicPr>
        <xdr:cNvPr id="1649" name="Image 1648">
          <a:extLst>
            <a:ext uri="{FF2B5EF4-FFF2-40B4-BE49-F238E27FC236}">
              <a16:creationId xmlns:a16="http://schemas.microsoft.com/office/drawing/2014/main" id="{A043746A-2122-4AE4-AD64-13A144F67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01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1641</xdr:col>
      <xdr:colOff>0</xdr:colOff>
      <xdr:row>89</xdr:row>
      <xdr:rowOff>0</xdr:rowOff>
    </xdr:from>
    <xdr:ext cx="152400" cy="152400"/>
    <xdr:pic>
      <xdr:nvPicPr>
        <xdr:cNvPr id="1650" name="Image 1649">
          <a:extLst>
            <a:ext uri="{FF2B5EF4-FFF2-40B4-BE49-F238E27FC236}">
              <a16:creationId xmlns:a16="http://schemas.microsoft.com/office/drawing/2014/main" id="{A53E6149-7969-4B82-852A-09859D61C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66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1642</xdr:col>
      <xdr:colOff>0</xdr:colOff>
      <xdr:row>89</xdr:row>
      <xdr:rowOff>0</xdr:rowOff>
    </xdr:from>
    <xdr:ext cx="152400" cy="152400"/>
    <xdr:pic>
      <xdr:nvPicPr>
        <xdr:cNvPr id="1651" name="Image 1650">
          <a:extLst>
            <a:ext uri="{FF2B5EF4-FFF2-40B4-BE49-F238E27FC236}">
              <a16:creationId xmlns:a16="http://schemas.microsoft.com/office/drawing/2014/main" id="{47B9EA05-69B7-4FFB-9B67-209AD8B52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30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1643</xdr:col>
      <xdr:colOff>0</xdr:colOff>
      <xdr:row>89</xdr:row>
      <xdr:rowOff>0</xdr:rowOff>
    </xdr:from>
    <xdr:ext cx="152400" cy="152400"/>
    <xdr:pic>
      <xdr:nvPicPr>
        <xdr:cNvPr id="1652" name="Image 1651">
          <a:extLst>
            <a:ext uri="{FF2B5EF4-FFF2-40B4-BE49-F238E27FC236}">
              <a16:creationId xmlns:a16="http://schemas.microsoft.com/office/drawing/2014/main" id="{58DCCEFA-765D-40D3-902F-39E600F6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94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1644</xdr:col>
      <xdr:colOff>0</xdr:colOff>
      <xdr:row>89</xdr:row>
      <xdr:rowOff>0</xdr:rowOff>
    </xdr:from>
    <xdr:ext cx="152400" cy="152400"/>
    <xdr:pic>
      <xdr:nvPicPr>
        <xdr:cNvPr id="1653" name="Image 1652">
          <a:extLst>
            <a:ext uri="{FF2B5EF4-FFF2-40B4-BE49-F238E27FC236}">
              <a16:creationId xmlns:a16="http://schemas.microsoft.com/office/drawing/2014/main" id="{CD7B4627-A7D6-46F7-8A60-4D3F00C2E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58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1645</xdr:col>
      <xdr:colOff>0</xdr:colOff>
      <xdr:row>89</xdr:row>
      <xdr:rowOff>0</xdr:rowOff>
    </xdr:from>
    <xdr:ext cx="152400" cy="152400"/>
    <xdr:pic>
      <xdr:nvPicPr>
        <xdr:cNvPr id="1654" name="Image 1653">
          <a:extLst>
            <a:ext uri="{FF2B5EF4-FFF2-40B4-BE49-F238E27FC236}">
              <a16:creationId xmlns:a16="http://schemas.microsoft.com/office/drawing/2014/main" id="{EDE61A1C-E723-40AB-AA1D-BA03D7DFB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23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1646</xdr:col>
      <xdr:colOff>0</xdr:colOff>
      <xdr:row>89</xdr:row>
      <xdr:rowOff>0</xdr:rowOff>
    </xdr:from>
    <xdr:ext cx="152400" cy="152400"/>
    <xdr:pic>
      <xdr:nvPicPr>
        <xdr:cNvPr id="1655" name="Image 1654">
          <a:extLst>
            <a:ext uri="{FF2B5EF4-FFF2-40B4-BE49-F238E27FC236}">
              <a16:creationId xmlns:a16="http://schemas.microsoft.com/office/drawing/2014/main" id="{DBF067A2-D49A-4733-BF7D-6609CD29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87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1647</xdr:col>
      <xdr:colOff>0</xdr:colOff>
      <xdr:row>89</xdr:row>
      <xdr:rowOff>0</xdr:rowOff>
    </xdr:from>
    <xdr:ext cx="152400" cy="152400"/>
    <xdr:pic>
      <xdr:nvPicPr>
        <xdr:cNvPr id="1656" name="Image 1655">
          <a:extLst>
            <a:ext uri="{FF2B5EF4-FFF2-40B4-BE49-F238E27FC236}">
              <a16:creationId xmlns:a16="http://schemas.microsoft.com/office/drawing/2014/main" id="{BE5AF481-9B15-45F5-BFCC-BB5B8AA6B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1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1648</xdr:col>
      <xdr:colOff>0</xdr:colOff>
      <xdr:row>89</xdr:row>
      <xdr:rowOff>0</xdr:rowOff>
    </xdr:from>
    <xdr:ext cx="152400" cy="152400"/>
    <xdr:pic>
      <xdr:nvPicPr>
        <xdr:cNvPr id="1657" name="Image 1656">
          <a:extLst>
            <a:ext uri="{FF2B5EF4-FFF2-40B4-BE49-F238E27FC236}">
              <a16:creationId xmlns:a16="http://schemas.microsoft.com/office/drawing/2014/main" id="{E6ECD24A-BE6C-41C2-A8E7-FCCF687E1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15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1649</xdr:col>
      <xdr:colOff>0</xdr:colOff>
      <xdr:row>89</xdr:row>
      <xdr:rowOff>0</xdr:rowOff>
    </xdr:from>
    <xdr:ext cx="152400" cy="152400"/>
    <xdr:pic>
      <xdr:nvPicPr>
        <xdr:cNvPr id="1658" name="Image 1657">
          <a:extLst>
            <a:ext uri="{FF2B5EF4-FFF2-40B4-BE49-F238E27FC236}">
              <a16:creationId xmlns:a16="http://schemas.microsoft.com/office/drawing/2014/main" id="{7CD77A0E-07F5-4CB2-BB09-414848CB8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80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1650</xdr:col>
      <xdr:colOff>0</xdr:colOff>
      <xdr:row>89</xdr:row>
      <xdr:rowOff>0</xdr:rowOff>
    </xdr:from>
    <xdr:ext cx="152400" cy="152400"/>
    <xdr:pic>
      <xdr:nvPicPr>
        <xdr:cNvPr id="1659" name="Image 1658">
          <a:extLst>
            <a:ext uri="{FF2B5EF4-FFF2-40B4-BE49-F238E27FC236}">
              <a16:creationId xmlns:a16="http://schemas.microsoft.com/office/drawing/2014/main" id="{3F9F0B06-19E0-4C94-A4AB-72AE87C03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4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1651</xdr:col>
      <xdr:colOff>0</xdr:colOff>
      <xdr:row>89</xdr:row>
      <xdr:rowOff>0</xdr:rowOff>
    </xdr:from>
    <xdr:ext cx="152400" cy="152400"/>
    <xdr:pic>
      <xdr:nvPicPr>
        <xdr:cNvPr id="1660" name="Image 1659">
          <a:extLst>
            <a:ext uri="{FF2B5EF4-FFF2-40B4-BE49-F238E27FC236}">
              <a16:creationId xmlns:a16="http://schemas.microsoft.com/office/drawing/2014/main" id="{96160284-DE21-4ED1-9636-7C2377C14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08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1652</xdr:col>
      <xdr:colOff>0</xdr:colOff>
      <xdr:row>89</xdr:row>
      <xdr:rowOff>0</xdr:rowOff>
    </xdr:from>
    <xdr:ext cx="152400" cy="152400"/>
    <xdr:pic>
      <xdr:nvPicPr>
        <xdr:cNvPr id="1661" name="Image 1660">
          <a:extLst>
            <a:ext uri="{FF2B5EF4-FFF2-40B4-BE49-F238E27FC236}">
              <a16:creationId xmlns:a16="http://schemas.microsoft.com/office/drawing/2014/main" id="{A0992314-194B-46C5-9FC6-9307235A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72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1653</xdr:col>
      <xdr:colOff>0</xdr:colOff>
      <xdr:row>89</xdr:row>
      <xdr:rowOff>0</xdr:rowOff>
    </xdr:from>
    <xdr:ext cx="152400" cy="152400"/>
    <xdr:pic>
      <xdr:nvPicPr>
        <xdr:cNvPr id="1662" name="Image 1661">
          <a:extLst>
            <a:ext uri="{FF2B5EF4-FFF2-40B4-BE49-F238E27FC236}">
              <a16:creationId xmlns:a16="http://schemas.microsoft.com/office/drawing/2014/main" id="{8342AB43-135D-4DB8-97BB-3DD39934B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6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1654</xdr:col>
      <xdr:colOff>0</xdr:colOff>
      <xdr:row>89</xdr:row>
      <xdr:rowOff>0</xdr:rowOff>
    </xdr:from>
    <xdr:ext cx="152400" cy="152400"/>
    <xdr:pic>
      <xdr:nvPicPr>
        <xdr:cNvPr id="1663" name="Image 1662">
          <a:extLst>
            <a:ext uri="{FF2B5EF4-FFF2-40B4-BE49-F238E27FC236}">
              <a16:creationId xmlns:a16="http://schemas.microsoft.com/office/drawing/2014/main" id="{DB980909-7757-43C2-A57F-608F86467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01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1655</xdr:col>
      <xdr:colOff>0</xdr:colOff>
      <xdr:row>89</xdr:row>
      <xdr:rowOff>0</xdr:rowOff>
    </xdr:from>
    <xdr:ext cx="152400" cy="152400"/>
    <xdr:pic>
      <xdr:nvPicPr>
        <xdr:cNvPr id="1664" name="Image 1663">
          <a:extLst>
            <a:ext uri="{FF2B5EF4-FFF2-40B4-BE49-F238E27FC236}">
              <a16:creationId xmlns:a16="http://schemas.microsoft.com/office/drawing/2014/main" id="{ACB335C7-ED0D-42DB-AE2B-E4E260D51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65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1656</xdr:col>
      <xdr:colOff>0</xdr:colOff>
      <xdr:row>89</xdr:row>
      <xdr:rowOff>0</xdr:rowOff>
    </xdr:from>
    <xdr:ext cx="152400" cy="152400"/>
    <xdr:pic>
      <xdr:nvPicPr>
        <xdr:cNvPr id="1665" name="Image 1664">
          <a:extLst>
            <a:ext uri="{FF2B5EF4-FFF2-40B4-BE49-F238E27FC236}">
              <a16:creationId xmlns:a16="http://schemas.microsoft.com/office/drawing/2014/main" id="{DECBA440-CC06-4E27-9B4C-6E8A6278C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9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1657</xdr:col>
      <xdr:colOff>0</xdr:colOff>
      <xdr:row>89</xdr:row>
      <xdr:rowOff>0</xdr:rowOff>
    </xdr:from>
    <xdr:ext cx="152400" cy="152400"/>
    <xdr:pic>
      <xdr:nvPicPr>
        <xdr:cNvPr id="1666" name="Image 1665">
          <a:extLst>
            <a:ext uri="{FF2B5EF4-FFF2-40B4-BE49-F238E27FC236}">
              <a16:creationId xmlns:a16="http://schemas.microsoft.com/office/drawing/2014/main" id="{A30FCC91-72A1-44D4-90FB-00E54ADC0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93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1658</xdr:col>
      <xdr:colOff>0</xdr:colOff>
      <xdr:row>89</xdr:row>
      <xdr:rowOff>0</xdr:rowOff>
    </xdr:from>
    <xdr:ext cx="152400" cy="152400"/>
    <xdr:pic>
      <xdr:nvPicPr>
        <xdr:cNvPr id="1667" name="Image 1666">
          <a:extLst>
            <a:ext uri="{FF2B5EF4-FFF2-40B4-BE49-F238E27FC236}">
              <a16:creationId xmlns:a16="http://schemas.microsoft.com/office/drawing/2014/main" id="{8E705AD6-8C98-467B-A776-305CB04D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58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1659</xdr:col>
      <xdr:colOff>0</xdr:colOff>
      <xdr:row>89</xdr:row>
      <xdr:rowOff>0</xdr:rowOff>
    </xdr:from>
    <xdr:ext cx="152400" cy="152400"/>
    <xdr:pic>
      <xdr:nvPicPr>
        <xdr:cNvPr id="1668" name="Image 1667">
          <a:extLst>
            <a:ext uri="{FF2B5EF4-FFF2-40B4-BE49-F238E27FC236}">
              <a16:creationId xmlns:a16="http://schemas.microsoft.com/office/drawing/2014/main" id="{1ACA606A-59F0-46F7-9F00-12135F288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22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1660</xdr:col>
      <xdr:colOff>0</xdr:colOff>
      <xdr:row>89</xdr:row>
      <xdr:rowOff>0</xdr:rowOff>
    </xdr:from>
    <xdr:ext cx="152400" cy="152400"/>
    <xdr:pic>
      <xdr:nvPicPr>
        <xdr:cNvPr id="1669" name="Image 1668">
          <a:extLst>
            <a:ext uri="{FF2B5EF4-FFF2-40B4-BE49-F238E27FC236}">
              <a16:creationId xmlns:a16="http://schemas.microsoft.com/office/drawing/2014/main" id="{814992F1-8FEC-46D1-BB70-44297DF3B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86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1661</xdr:col>
      <xdr:colOff>0</xdr:colOff>
      <xdr:row>89</xdr:row>
      <xdr:rowOff>0</xdr:rowOff>
    </xdr:from>
    <xdr:ext cx="152400" cy="152400"/>
    <xdr:pic>
      <xdr:nvPicPr>
        <xdr:cNvPr id="1670" name="Image 1669">
          <a:extLst>
            <a:ext uri="{FF2B5EF4-FFF2-40B4-BE49-F238E27FC236}">
              <a16:creationId xmlns:a16="http://schemas.microsoft.com/office/drawing/2014/main" id="{396BB9F6-D54D-401E-ABA3-836C8511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50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1662</xdr:col>
      <xdr:colOff>0</xdr:colOff>
      <xdr:row>89</xdr:row>
      <xdr:rowOff>0</xdr:rowOff>
    </xdr:from>
    <xdr:ext cx="152400" cy="152400"/>
    <xdr:pic>
      <xdr:nvPicPr>
        <xdr:cNvPr id="1671" name="Image 1670">
          <a:extLst>
            <a:ext uri="{FF2B5EF4-FFF2-40B4-BE49-F238E27FC236}">
              <a16:creationId xmlns:a16="http://schemas.microsoft.com/office/drawing/2014/main" id="{C4D7439D-31F8-4206-96E7-E2812FA9F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15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1663</xdr:col>
      <xdr:colOff>0</xdr:colOff>
      <xdr:row>89</xdr:row>
      <xdr:rowOff>0</xdr:rowOff>
    </xdr:from>
    <xdr:ext cx="152400" cy="152400"/>
    <xdr:pic>
      <xdr:nvPicPr>
        <xdr:cNvPr id="1672" name="Image 1671">
          <a:extLst>
            <a:ext uri="{FF2B5EF4-FFF2-40B4-BE49-F238E27FC236}">
              <a16:creationId xmlns:a16="http://schemas.microsoft.com/office/drawing/2014/main" id="{D2574C4E-E115-4AF8-A11B-3C284E920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79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1664</xdr:col>
      <xdr:colOff>0</xdr:colOff>
      <xdr:row>89</xdr:row>
      <xdr:rowOff>0</xdr:rowOff>
    </xdr:from>
    <xdr:ext cx="152400" cy="152400"/>
    <xdr:pic>
      <xdr:nvPicPr>
        <xdr:cNvPr id="1673" name="Image 1672">
          <a:extLst>
            <a:ext uri="{FF2B5EF4-FFF2-40B4-BE49-F238E27FC236}">
              <a16:creationId xmlns:a16="http://schemas.microsoft.com/office/drawing/2014/main" id="{B6676C31-2854-4F10-AA32-55A841F97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43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1665</xdr:col>
      <xdr:colOff>0</xdr:colOff>
      <xdr:row>89</xdr:row>
      <xdr:rowOff>0</xdr:rowOff>
    </xdr:from>
    <xdr:ext cx="152400" cy="152400"/>
    <xdr:pic>
      <xdr:nvPicPr>
        <xdr:cNvPr id="1674" name="Image 1673">
          <a:extLst>
            <a:ext uri="{FF2B5EF4-FFF2-40B4-BE49-F238E27FC236}">
              <a16:creationId xmlns:a16="http://schemas.microsoft.com/office/drawing/2014/main" id="{C7272DFB-6045-49C6-BED2-730E914E3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07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1666</xdr:col>
      <xdr:colOff>0</xdr:colOff>
      <xdr:row>89</xdr:row>
      <xdr:rowOff>0</xdr:rowOff>
    </xdr:from>
    <xdr:ext cx="152400" cy="152400"/>
    <xdr:pic>
      <xdr:nvPicPr>
        <xdr:cNvPr id="1675" name="Image 1674">
          <a:extLst>
            <a:ext uri="{FF2B5EF4-FFF2-40B4-BE49-F238E27FC236}">
              <a16:creationId xmlns:a16="http://schemas.microsoft.com/office/drawing/2014/main" id="{964B75DA-D51F-4306-9F7A-57775DD58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1667</xdr:col>
      <xdr:colOff>0</xdr:colOff>
      <xdr:row>89</xdr:row>
      <xdr:rowOff>0</xdr:rowOff>
    </xdr:from>
    <xdr:ext cx="152400" cy="152400"/>
    <xdr:pic>
      <xdr:nvPicPr>
        <xdr:cNvPr id="1676" name="Image 1675">
          <a:extLst>
            <a:ext uri="{FF2B5EF4-FFF2-40B4-BE49-F238E27FC236}">
              <a16:creationId xmlns:a16="http://schemas.microsoft.com/office/drawing/2014/main" id="{3D633F62-6228-46B9-825C-76BA6042C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6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1668</xdr:col>
      <xdr:colOff>0</xdr:colOff>
      <xdr:row>89</xdr:row>
      <xdr:rowOff>0</xdr:rowOff>
    </xdr:from>
    <xdr:ext cx="152400" cy="152400"/>
    <xdr:pic>
      <xdr:nvPicPr>
        <xdr:cNvPr id="1677" name="Image 1676">
          <a:extLst>
            <a:ext uri="{FF2B5EF4-FFF2-40B4-BE49-F238E27FC236}">
              <a16:creationId xmlns:a16="http://schemas.microsoft.com/office/drawing/2014/main" id="{BEF15676-560B-4919-968D-5ADB062A8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00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1669</xdr:col>
      <xdr:colOff>0</xdr:colOff>
      <xdr:row>89</xdr:row>
      <xdr:rowOff>0</xdr:rowOff>
    </xdr:from>
    <xdr:ext cx="152400" cy="152400"/>
    <xdr:pic>
      <xdr:nvPicPr>
        <xdr:cNvPr id="1678" name="Image 1677">
          <a:extLst>
            <a:ext uri="{FF2B5EF4-FFF2-40B4-BE49-F238E27FC236}">
              <a16:creationId xmlns:a16="http://schemas.microsoft.com/office/drawing/2014/main" id="{25526B84-6353-48F6-9B15-67E3BBFC5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64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1670</xdr:col>
      <xdr:colOff>0</xdr:colOff>
      <xdr:row>89</xdr:row>
      <xdr:rowOff>0</xdr:rowOff>
    </xdr:from>
    <xdr:ext cx="152400" cy="152400"/>
    <xdr:pic>
      <xdr:nvPicPr>
        <xdr:cNvPr id="1679" name="Image 1678">
          <a:extLst>
            <a:ext uri="{FF2B5EF4-FFF2-40B4-BE49-F238E27FC236}">
              <a16:creationId xmlns:a16="http://schemas.microsoft.com/office/drawing/2014/main" id="{B4814D54-C267-42F8-8D35-2B9DD6B31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29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1671</xdr:col>
      <xdr:colOff>0</xdr:colOff>
      <xdr:row>89</xdr:row>
      <xdr:rowOff>0</xdr:rowOff>
    </xdr:from>
    <xdr:ext cx="152400" cy="152400"/>
    <xdr:pic>
      <xdr:nvPicPr>
        <xdr:cNvPr id="1680" name="Image 1679">
          <a:extLst>
            <a:ext uri="{FF2B5EF4-FFF2-40B4-BE49-F238E27FC236}">
              <a16:creationId xmlns:a16="http://schemas.microsoft.com/office/drawing/2014/main" id="{7C754B21-35CC-4EFE-99A0-227F12AE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93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1672</xdr:col>
      <xdr:colOff>0</xdr:colOff>
      <xdr:row>89</xdr:row>
      <xdr:rowOff>0</xdr:rowOff>
    </xdr:from>
    <xdr:ext cx="152400" cy="152400"/>
    <xdr:pic>
      <xdr:nvPicPr>
        <xdr:cNvPr id="1681" name="Image 1680">
          <a:extLst>
            <a:ext uri="{FF2B5EF4-FFF2-40B4-BE49-F238E27FC236}">
              <a16:creationId xmlns:a16="http://schemas.microsoft.com/office/drawing/2014/main" id="{F6153A24-3ED7-4E49-89CE-55DCE9C2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57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1673</xdr:col>
      <xdr:colOff>0</xdr:colOff>
      <xdr:row>89</xdr:row>
      <xdr:rowOff>0</xdr:rowOff>
    </xdr:from>
    <xdr:ext cx="152400" cy="152400"/>
    <xdr:pic>
      <xdr:nvPicPr>
        <xdr:cNvPr id="1682" name="Image 1681">
          <a:extLst>
            <a:ext uri="{FF2B5EF4-FFF2-40B4-BE49-F238E27FC236}">
              <a16:creationId xmlns:a16="http://schemas.microsoft.com/office/drawing/2014/main" id="{11870D40-C5B4-47E7-844B-8A7761229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21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1674</xdr:col>
      <xdr:colOff>0</xdr:colOff>
      <xdr:row>89</xdr:row>
      <xdr:rowOff>0</xdr:rowOff>
    </xdr:from>
    <xdr:ext cx="152400" cy="152400"/>
    <xdr:pic>
      <xdr:nvPicPr>
        <xdr:cNvPr id="1683" name="Image 1682">
          <a:extLst>
            <a:ext uri="{FF2B5EF4-FFF2-40B4-BE49-F238E27FC236}">
              <a16:creationId xmlns:a16="http://schemas.microsoft.com/office/drawing/2014/main" id="{E3E3148B-F08E-40E9-9103-0E325E92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86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1675</xdr:col>
      <xdr:colOff>0</xdr:colOff>
      <xdr:row>89</xdr:row>
      <xdr:rowOff>0</xdr:rowOff>
    </xdr:from>
    <xdr:ext cx="152400" cy="152400"/>
    <xdr:pic>
      <xdr:nvPicPr>
        <xdr:cNvPr id="1684" name="Image 1683">
          <a:extLst>
            <a:ext uri="{FF2B5EF4-FFF2-40B4-BE49-F238E27FC236}">
              <a16:creationId xmlns:a16="http://schemas.microsoft.com/office/drawing/2014/main" id="{BBD6E7B9-1A67-4C08-946C-FD5224B1F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50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1676</xdr:col>
      <xdr:colOff>0</xdr:colOff>
      <xdr:row>89</xdr:row>
      <xdr:rowOff>0</xdr:rowOff>
    </xdr:from>
    <xdr:ext cx="152400" cy="152400"/>
    <xdr:pic>
      <xdr:nvPicPr>
        <xdr:cNvPr id="1685" name="Image 1684">
          <a:extLst>
            <a:ext uri="{FF2B5EF4-FFF2-40B4-BE49-F238E27FC236}">
              <a16:creationId xmlns:a16="http://schemas.microsoft.com/office/drawing/2014/main" id="{06B5B56F-1105-4DF7-9C15-656A1388B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14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1677</xdr:col>
      <xdr:colOff>0</xdr:colOff>
      <xdr:row>89</xdr:row>
      <xdr:rowOff>0</xdr:rowOff>
    </xdr:from>
    <xdr:ext cx="152400" cy="152400"/>
    <xdr:pic>
      <xdr:nvPicPr>
        <xdr:cNvPr id="1686" name="Image 1685">
          <a:extLst>
            <a:ext uri="{FF2B5EF4-FFF2-40B4-BE49-F238E27FC236}">
              <a16:creationId xmlns:a16="http://schemas.microsoft.com/office/drawing/2014/main" id="{C871E896-A1DA-4F3B-828F-E11500985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78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1678</xdr:col>
      <xdr:colOff>0</xdr:colOff>
      <xdr:row>89</xdr:row>
      <xdr:rowOff>0</xdr:rowOff>
    </xdr:from>
    <xdr:ext cx="152400" cy="152400"/>
    <xdr:pic>
      <xdr:nvPicPr>
        <xdr:cNvPr id="1687" name="Image 1686">
          <a:extLst>
            <a:ext uri="{FF2B5EF4-FFF2-40B4-BE49-F238E27FC236}">
              <a16:creationId xmlns:a16="http://schemas.microsoft.com/office/drawing/2014/main" id="{1A3A4354-765E-4AEB-8576-0F4EC6A84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43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1679</xdr:col>
      <xdr:colOff>0</xdr:colOff>
      <xdr:row>89</xdr:row>
      <xdr:rowOff>0</xdr:rowOff>
    </xdr:from>
    <xdr:ext cx="152400" cy="152400"/>
    <xdr:pic>
      <xdr:nvPicPr>
        <xdr:cNvPr id="1688" name="Image 1687">
          <a:extLst>
            <a:ext uri="{FF2B5EF4-FFF2-40B4-BE49-F238E27FC236}">
              <a16:creationId xmlns:a16="http://schemas.microsoft.com/office/drawing/2014/main" id="{F196FC7E-A76E-484F-8D66-EB2B2BE5F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07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1680</xdr:col>
      <xdr:colOff>0</xdr:colOff>
      <xdr:row>89</xdr:row>
      <xdr:rowOff>0</xdr:rowOff>
    </xdr:from>
    <xdr:ext cx="152400" cy="152400"/>
    <xdr:pic>
      <xdr:nvPicPr>
        <xdr:cNvPr id="1689" name="Image 1688">
          <a:extLst>
            <a:ext uri="{FF2B5EF4-FFF2-40B4-BE49-F238E27FC236}">
              <a16:creationId xmlns:a16="http://schemas.microsoft.com/office/drawing/2014/main" id="{17FE3D21-EF83-463B-8F90-4F87746B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71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1681</xdr:col>
      <xdr:colOff>0</xdr:colOff>
      <xdr:row>89</xdr:row>
      <xdr:rowOff>0</xdr:rowOff>
    </xdr:from>
    <xdr:ext cx="152400" cy="152400"/>
    <xdr:pic>
      <xdr:nvPicPr>
        <xdr:cNvPr id="1690" name="Image 1689">
          <a:extLst>
            <a:ext uri="{FF2B5EF4-FFF2-40B4-BE49-F238E27FC236}">
              <a16:creationId xmlns:a16="http://schemas.microsoft.com/office/drawing/2014/main" id="{169AB8C2-98A8-495C-82A2-374BFB533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35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1682</xdr:col>
      <xdr:colOff>0</xdr:colOff>
      <xdr:row>89</xdr:row>
      <xdr:rowOff>0</xdr:rowOff>
    </xdr:from>
    <xdr:ext cx="152400" cy="152400"/>
    <xdr:pic>
      <xdr:nvPicPr>
        <xdr:cNvPr id="1691" name="Image 1690">
          <a:extLst>
            <a:ext uri="{FF2B5EF4-FFF2-40B4-BE49-F238E27FC236}">
              <a16:creationId xmlns:a16="http://schemas.microsoft.com/office/drawing/2014/main" id="{F4E609D5-D1FE-49D7-9A8B-2A6A6C25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00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1683</xdr:col>
      <xdr:colOff>0</xdr:colOff>
      <xdr:row>89</xdr:row>
      <xdr:rowOff>0</xdr:rowOff>
    </xdr:from>
    <xdr:ext cx="152400" cy="152400"/>
    <xdr:pic>
      <xdr:nvPicPr>
        <xdr:cNvPr id="1692" name="Image 1691">
          <a:extLst>
            <a:ext uri="{FF2B5EF4-FFF2-40B4-BE49-F238E27FC236}">
              <a16:creationId xmlns:a16="http://schemas.microsoft.com/office/drawing/2014/main" id="{2C4F703B-E044-4590-8D62-980C8262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64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1684</xdr:col>
      <xdr:colOff>0</xdr:colOff>
      <xdr:row>89</xdr:row>
      <xdr:rowOff>0</xdr:rowOff>
    </xdr:from>
    <xdr:ext cx="152400" cy="152400"/>
    <xdr:pic>
      <xdr:nvPicPr>
        <xdr:cNvPr id="1693" name="Image 1692">
          <a:extLst>
            <a:ext uri="{FF2B5EF4-FFF2-40B4-BE49-F238E27FC236}">
              <a16:creationId xmlns:a16="http://schemas.microsoft.com/office/drawing/2014/main" id="{CAD05CE8-0483-4382-BADA-EEF4637CD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28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1685</xdr:col>
      <xdr:colOff>0</xdr:colOff>
      <xdr:row>89</xdr:row>
      <xdr:rowOff>0</xdr:rowOff>
    </xdr:from>
    <xdr:ext cx="152400" cy="152400"/>
    <xdr:pic>
      <xdr:nvPicPr>
        <xdr:cNvPr id="1694" name="Image 1693">
          <a:extLst>
            <a:ext uri="{FF2B5EF4-FFF2-40B4-BE49-F238E27FC236}">
              <a16:creationId xmlns:a16="http://schemas.microsoft.com/office/drawing/2014/main" id="{358FC64D-1CA4-454F-AB16-C68A2F9FB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92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1686</xdr:col>
      <xdr:colOff>0</xdr:colOff>
      <xdr:row>89</xdr:row>
      <xdr:rowOff>0</xdr:rowOff>
    </xdr:from>
    <xdr:ext cx="152400" cy="152400"/>
    <xdr:pic>
      <xdr:nvPicPr>
        <xdr:cNvPr id="1695" name="Image 1694">
          <a:extLst>
            <a:ext uri="{FF2B5EF4-FFF2-40B4-BE49-F238E27FC236}">
              <a16:creationId xmlns:a16="http://schemas.microsoft.com/office/drawing/2014/main" id="{B1BF2C9B-FA0A-4C5F-A808-59956AE60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57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1687</xdr:col>
      <xdr:colOff>0</xdr:colOff>
      <xdr:row>89</xdr:row>
      <xdr:rowOff>0</xdr:rowOff>
    </xdr:from>
    <xdr:ext cx="152400" cy="152400"/>
    <xdr:pic>
      <xdr:nvPicPr>
        <xdr:cNvPr id="1696" name="Image 1695">
          <a:extLst>
            <a:ext uri="{FF2B5EF4-FFF2-40B4-BE49-F238E27FC236}">
              <a16:creationId xmlns:a16="http://schemas.microsoft.com/office/drawing/2014/main" id="{B12F6D43-CA7D-440D-AFE9-08755E313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1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1688</xdr:col>
      <xdr:colOff>0</xdr:colOff>
      <xdr:row>89</xdr:row>
      <xdr:rowOff>0</xdr:rowOff>
    </xdr:from>
    <xdr:ext cx="152400" cy="152400"/>
    <xdr:pic>
      <xdr:nvPicPr>
        <xdr:cNvPr id="1697" name="Image 1696">
          <a:extLst>
            <a:ext uri="{FF2B5EF4-FFF2-40B4-BE49-F238E27FC236}">
              <a16:creationId xmlns:a16="http://schemas.microsoft.com/office/drawing/2014/main" id="{BC6EDC2A-FB54-41DF-B196-0768AAE2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85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1689</xdr:col>
      <xdr:colOff>0</xdr:colOff>
      <xdr:row>89</xdr:row>
      <xdr:rowOff>0</xdr:rowOff>
    </xdr:from>
    <xdr:ext cx="152400" cy="152400"/>
    <xdr:pic>
      <xdr:nvPicPr>
        <xdr:cNvPr id="1698" name="Image 1697">
          <a:extLst>
            <a:ext uri="{FF2B5EF4-FFF2-40B4-BE49-F238E27FC236}">
              <a16:creationId xmlns:a16="http://schemas.microsoft.com/office/drawing/2014/main" id="{F03489C4-9B72-4447-BB19-E5B885217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49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1690</xdr:col>
      <xdr:colOff>0</xdr:colOff>
      <xdr:row>89</xdr:row>
      <xdr:rowOff>0</xdr:rowOff>
    </xdr:from>
    <xdr:ext cx="152400" cy="152400"/>
    <xdr:pic>
      <xdr:nvPicPr>
        <xdr:cNvPr id="1699" name="Image 1698">
          <a:extLst>
            <a:ext uri="{FF2B5EF4-FFF2-40B4-BE49-F238E27FC236}">
              <a16:creationId xmlns:a16="http://schemas.microsoft.com/office/drawing/2014/main" id="{050A6B60-A4BA-46A9-A899-67EA54F8F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14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1691</xdr:col>
      <xdr:colOff>0</xdr:colOff>
      <xdr:row>89</xdr:row>
      <xdr:rowOff>0</xdr:rowOff>
    </xdr:from>
    <xdr:ext cx="152400" cy="152400"/>
    <xdr:pic>
      <xdr:nvPicPr>
        <xdr:cNvPr id="1700" name="Image 1699">
          <a:extLst>
            <a:ext uri="{FF2B5EF4-FFF2-40B4-BE49-F238E27FC236}">
              <a16:creationId xmlns:a16="http://schemas.microsoft.com/office/drawing/2014/main" id="{D52FC930-E6DB-4869-9E03-86539F859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78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1692</xdr:col>
      <xdr:colOff>0</xdr:colOff>
      <xdr:row>89</xdr:row>
      <xdr:rowOff>0</xdr:rowOff>
    </xdr:from>
    <xdr:ext cx="152400" cy="152400"/>
    <xdr:pic>
      <xdr:nvPicPr>
        <xdr:cNvPr id="1701" name="Image 1700">
          <a:extLst>
            <a:ext uri="{FF2B5EF4-FFF2-40B4-BE49-F238E27FC236}">
              <a16:creationId xmlns:a16="http://schemas.microsoft.com/office/drawing/2014/main" id="{E689800E-2470-428B-BACC-A90B2926A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2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1693</xdr:col>
      <xdr:colOff>0</xdr:colOff>
      <xdr:row>89</xdr:row>
      <xdr:rowOff>0</xdr:rowOff>
    </xdr:from>
    <xdr:ext cx="152400" cy="152400"/>
    <xdr:pic>
      <xdr:nvPicPr>
        <xdr:cNvPr id="1702" name="Image 1701">
          <a:extLst>
            <a:ext uri="{FF2B5EF4-FFF2-40B4-BE49-F238E27FC236}">
              <a16:creationId xmlns:a16="http://schemas.microsoft.com/office/drawing/2014/main" id="{6806B3F9-8661-4418-A97F-DD93127C7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06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1694</xdr:col>
      <xdr:colOff>0</xdr:colOff>
      <xdr:row>89</xdr:row>
      <xdr:rowOff>0</xdr:rowOff>
    </xdr:from>
    <xdr:ext cx="152400" cy="152400"/>
    <xdr:pic>
      <xdr:nvPicPr>
        <xdr:cNvPr id="1703" name="Image 1702">
          <a:extLst>
            <a:ext uri="{FF2B5EF4-FFF2-40B4-BE49-F238E27FC236}">
              <a16:creationId xmlns:a16="http://schemas.microsoft.com/office/drawing/2014/main" id="{0286BB66-E38A-4161-83E7-C5DD1C07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71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1695</xdr:col>
      <xdr:colOff>0</xdr:colOff>
      <xdr:row>89</xdr:row>
      <xdr:rowOff>0</xdr:rowOff>
    </xdr:from>
    <xdr:ext cx="152400" cy="152400"/>
    <xdr:pic>
      <xdr:nvPicPr>
        <xdr:cNvPr id="1704" name="Image 1703">
          <a:extLst>
            <a:ext uri="{FF2B5EF4-FFF2-40B4-BE49-F238E27FC236}">
              <a16:creationId xmlns:a16="http://schemas.microsoft.com/office/drawing/2014/main" id="{1E19D48B-292F-4DCB-89D7-0EC2AC46B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35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1696</xdr:col>
      <xdr:colOff>0</xdr:colOff>
      <xdr:row>89</xdr:row>
      <xdr:rowOff>0</xdr:rowOff>
    </xdr:from>
    <xdr:ext cx="152400" cy="152400"/>
    <xdr:pic>
      <xdr:nvPicPr>
        <xdr:cNvPr id="1705" name="Image 1704">
          <a:extLst>
            <a:ext uri="{FF2B5EF4-FFF2-40B4-BE49-F238E27FC236}">
              <a16:creationId xmlns:a16="http://schemas.microsoft.com/office/drawing/2014/main" id="{90BD4872-4C5B-498C-9170-65088A062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99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1697</xdr:col>
      <xdr:colOff>0</xdr:colOff>
      <xdr:row>89</xdr:row>
      <xdr:rowOff>0</xdr:rowOff>
    </xdr:from>
    <xdr:ext cx="152400" cy="152400"/>
    <xdr:pic>
      <xdr:nvPicPr>
        <xdr:cNvPr id="1706" name="Image 1705">
          <a:extLst>
            <a:ext uri="{FF2B5EF4-FFF2-40B4-BE49-F238E27FC236}">
              <a16:creationId xmlns:a16="http://schemas.microsoft.com/office/drawing/2014/main" id="{48B3E874-FC78-4DBE-BE76-1EAE40B91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3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1698</xdr:col>
      <xdr:colOff>0</xdr:colOff>
      <xdr:row>89</xdr:row>
      <xdr:rowOff>0</xdr:rowOff>
    </xdr:from>
    <xdr:ext cx="152400" cy="152400"/>
    <xdr:pic>
      <xdr:nvPicPr>
        <xdr:cNvPr id="1707" name="Image 1706">
          <a:extLst>
            <a:ext uri="{FF2B5EF4-FFF2-40B4-BE49-F238E27FC236}">
              <a16:creationId xmlns:a16="http://schemas.microsoft.com/office/drawing/2014/main" id="{52285813-7AD1-458D-A7C8-51A660E2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28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1699</xdr:col>
      <xdr:colOff>0</xdr:colOff>
      <xdr:row>89</xdr:row>
      <xdr:rowOff>0</xdr:rowOff>
    </xdr:from>
    <xdr:ext cx="152400" cy="152400"/>
    <xdr:pic>
      <xdr:nvPicPr>
        <xdr:cNvPr id="1708" name="Image 1707">
          <a:extLst>
            <a:ext uri="{FF2B5EF4-FFF2-40B4-BE49-F238E27FC236}">
              <a16:creationId xmlns:a16="http://schemas.microsoft.com/office/drawing/2014/main" id="{533B35B9-58F2-403B-B6C8-29F418BFF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92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1700</xdr:col>
      <xdr:colOff>0</xdr:colOff>
      <xdr:row>89</xdr:row>
      <xdr:rowOff>0</xdr:rowOff>
    </xdr:from>
    <xdr:ext cx="152400" cy="152400"/>
    <xdr:pic>
      <xdr:nvPicPr>
        <xdr:cNvPr id="1709" name="Image 1708">
          <a:extLst>
            <a:ext uri="{FF2B5EF4-FFF2-40B4-BE49-F238E27FC236}">
              <a16:creationId xmlns:a16="http://schemas.microsoft.com/office/drawing/2014/main" id="{05C508AB-DFFB-4013-BBEC-7F8281AC6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56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1701</xdr:col>
      <xdr:colOff>0</xdr:colOff>
      <xdr:row>89</xdr:row>
      <xdr:rowOff>0</xdr:rowOff>
    </xdr:from>
    <xdr:ext cx="152400" cy="152400"/>
    <xdr:pic>
      <xdr:nvPicPr>
        <xdr:cNvPr id="1710" name="Image 1709">
          <a:extLst>
            <a:ext uri="{FF2B5EF4-FFF2-40B4-BE49-F238E27FC236}">
              <a16:creationId xmlns:a16="http://schemas.microsoft.com/office/drawing/2014/main" id="{F730A415-E596-43FB-A970-22124FB4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0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1702</xdr:col>
      <xdr:colOff>0</xdr:colOff>
      <xdr:row>89</xdr:row>
      <xdr:rowOff>0</xdr:rowOff>
    </xdr:from>
    <xdr:ext cx="152400" cy="152400"/>
    <xdr:pic>
      <xdr:nvPicPr>
        <xdr:cNvPr id="1711" name="Image 1710">
          <a:extLst>
            <a:ext uri="{FF2B5EF4-FFF2-40B4-BE49-F238E27FC236}">
              <a16:creationId xmlns:a16="http://schemas.microsoft.com/office/drawing/2014/main" id="{9AB48F42-2067-43C2-A24B-9A1CF3FD6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85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1703</xdr:col>
      <xdr:colOff>0</xdr:colOff>
      <xdr:row>89</xdr:row>
      <xdr:rowOff>0</xdr:rowOff>
    </xdr:from>
    <xdr:ext cx="152400" cy="152400"/>
    <xdr:pic>
      <xdr:nvPicPr>
        <xdr:cNvPr id="1712" name="Image 1711">
          <a:extLst>
            <a:ext uri="{FF2B5EF4-FFF2-40B4-BE49-F238E27FC236}">
              <a16:creationId xmlns:a16="http://schemas.microsoft.com/office/drawing/2014/main" id="{3C229DDA-B377-488D-88D0-4EB92802C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49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1704</xdr:col>
      <xdr:colOff>0</xdr:colOff>
      <xdr:row>89</xdr:row>
      <xdr:rowOff>0</xdr:rowOff>
    </xdr:from>
    <xdr:ext cx="152400" cy="152400"/>
    <xdr:pic>
      <xdr:nvPicPr>
        <xdr:cNvPr id="1713" name="Image 1712">
          <a:extLst>
            <a:ext uri="{FF2B5EF4-FFF2-40B4-BE49-F238E27FC236}">
              <a16:creationId xmlns:a16="http://schemas.microsoft.com/office/drawing/2014/main" id="{1A3DDBAE-DDE6-48A7-B9DA-7EC990D9B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13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1705</xdr:col>
      <xdr:colOff>0</xdr:colOff>
      <xdr:row>89</xdr:row>
      <xdr:rowOff>0</xdr:rowOff>
    </xdr:from>
    <xdr:ext cx="152400" cy="152400"/>
    <xdr:pic>
      <xdr:nvPicPr>
        <xdr:cNvPr id="1714" name="Image 1713">
          <a:extLst>
            <a:ext uri="{FF2B5EF4-FFF2-40B4-BE49-F238E27FC236}">
              <a16:creationId xmlns:a16="http://schemas.microsoft.com/office/drawing/2014/main" id="{900F19F1-544A-4DDB-8D29-F7CDF6A3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77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1706</xdr:col>
      <xdr:colOff>0</xdr:colOff>
      <xdr:row>89</xdr:row>
      <xdr:rowOff>0</xdr:rowOff>
    </xdr:from>
    <xdr:ext cx="152400" cy="152400"/>
    <xdr:pic>
      <xdr:nvPicPr>
        <xdr:cNvPr id="1715" name="Image 1714">
          <a:extLst>
            <a:ext uri="{FF2B5EF4-FFF2-40B4-BE49-F238E27FC236}">
              <a16:creationId xmlns:a16="http://schemas.microsoft.com/office/drawing/2014/main" id="{2E11B90A-D72C-4EE6-93F5-82E69AE6D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42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1707</xdr:col>
      <xdr:colOff>0</xdr:colOff>
      <xdr:row>89</xdr:row>
      <xdr:rowOff>0</xdr:rowOff>
    </xdr:from>
    <xdr:ext cx="152400" cy="152400"/>
    <xdr:pic>
      <xdr:nvPicPr>
        <xdr:cNvPr id="1716" name="Image 1715">
          <a:extLst>
            <a:ext uri="{FF2B5EF4-FFF2-40B4-BE49-F238E27FC236}">
              <a16:creationId xmlns:a16="http://schemas.microsoft.com/office/drawing/2014/main" id="{389CA129-49A5-4CDF-A86F-B36EBEDCF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06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1708</xdr:col>
      <xdr:colOff>0</xdr:colOff>
      <xdr:row>89</xdr:row>
      <xdr:rowOff>0</xdr:rowOff>
    </xdr:from>
    <xdr:ext cx="152400" cy="152400"/>
    <xdr:pic>
      <xdr:nvPicPr>
        <xdr:cNvPr id="1717" name="Image 1716">
          <a:extLst>
            <a:ext uri="{FF2B5EF4-FFF2-40B4-BE49-F238E27FC236}">
              <a16:creationId xmlns:a16="http://schemas.microsoft.com/office/drawing/2014/main" id="{F564588F-3088-4B73-A4DA-D7C017F5F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70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1709</xdr:col>
      <xdr:colOff>0</xdr:colOff>
      <xdr:row>89</xdr:row>
      <xdr:rowOff>0</xdr:rowOff>
    </xdr:from>
    <xdr:ext cx="152400" cy="152400"/>
    <xdr:pic>
      <xdr:nvPicPr>
        <xdr:cNvPr id="1718" name="Image 1717">
          <a:extLst>
            <a:ext uri="{FF2B5EF4-FFF2-40B4-BE49-F238E27FC236}">
              <a16:creationId xmlns:a16="http://schemas.microsoft.com/office/drawing/2014/main" id="{29184E64-A138-4CC3-9951-7711A65B2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34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1710</xdr:col>
      <xdr:colOff>0</xdr:colOff>
      <xdr:row>89</xdr:row>
      <xdr:rowOff>0</xdr:rowOff>
    </xdr:from>
    <xdr:ext cx="152400" cy="152400"/>
    <xdr:pic>
      <xdr:nvPicPr>
        <xdr:cNvPr id="1719" name="Image 1718">
          <a:extLst>
            <a:ext uri="{FF2B5EF4-FFF2-40B4-BE49-F238E27FC236}">
              <a16:creationId xmlns:a16="http://schemas.microsoft.com/office/drawing/2014/main" id="{DCDCE529-EBD2-44DE-BEEA-50CBD710B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99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1711</xdr:col>
      <xdr:colOff>0</xdr:colOff>
      <xdr:row>89</xdr:row>
      <xdr:rowOff>0</xdr:rowOff>
    </xdr:from>
    <xdr:ext cx="152400" cy="152400"/>
    <xdr:pic>
      <xdr:nvPicPr>
        <xdr:cNvPr id="1720" name="Image 1719">
          <a:extLst>
            <a:ext uri="{FF2B5EF4-FFF2-40B4-BE49-F238E27FC236}">
              <a16:creationId xmlns:a16="http://schemas.microsoft.com/office/drawing/2014/main" id="{59C1D9B4-0E2C-495D-8478-17AFFE489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63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1712</xdr:col>
      <xdr:colOff>0</xdr:colOff>
      <xdr:row>89</xdr:row>
      <xdr:rowOff>0</xdr:rowOff>
    </xdr:from>
    <xdr:ext cx="152400" cy="152400"/>
    <xdr:pic>
      <xdr:nvPicPr>
        <xdr:cNvPr id="1721" name="Image 1720">
          <a:extLst>
            <a:ext uri="{FF2B5EF4-FFF2-40B4-BE49-F238E27FC236}">
              <a16:creationId xmlns:a16="http://schemas.microsoft.com/office/drawing/2014/main" id="{3D849960-CAF3-4185-8E75-0FD85622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27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1713</xdr:col>
      <xdr:colOff>0</xdr:colOff>
      <xdr:row>89</xdr:row>
      <xdr:rowOff>0</xdr:rowOff>
    </xdr:from>
    <xdr:ext cx="152400" cy="152400"/>
    <xdr:pic>
      <xdr:nvPicPr>
        <xdr:cNvPr id="1722" name="Image 1721">
          <a:extLst>
            <a:ext uri="{FF2B5EF4-FFF2-40B4-BE49-F238E27FC236}">
              <a16:creationId xmlns:a16="http://schemas.microsoft.com/office/drawing/2014/main" id="{4FD52F2E-363F-4A27-8612-D6D726DD4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91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1714</xdr:col>
      <xdr:colOff>0</xdr:colOff>
      <xdr:row>89</xdr:row>
      <xdr:rowOff>0</xdr:rowOff>
    </xdr:from>
    <xdr:ext cx="152400" cy="152400"/>
    <xdr:pic>
      <xdr:nvPicPr>
        <xdr:cNvPr id="1723" name="Image 1722">
          <a:extLst>
            <a:ext uri="{FF2B5EF4-FFF2-40B4-BE49-F238E27FC236}">
              <a16:creationId xmlns:a16="http://schemas.microsoft.com/office/drawing/2014/main" id="{8A6BD2B7-098B-416B-A420-6710B0869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56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1715</xdr:col>
      <xdr:colOff>0</xdr:colOff>
      <xdr:row>89</xdr:row>
      <xdr:rowOff>0</xdr:rowOff>
    </xdr:from>
    <xdr:ext cx="152400" cy="152400"/>
    <xdr:pic>
      <xdr:nvPicPr>
        <xdr:cNvPr id="1724" name="Image 1723">
          <a:extLst>
            <a:ext uri="{FF2B5EF4-FFF2-40B4-BE49-F238E27FC236}">
              <a16:creationId xmlns:a16="http://schemas.microsoft.com/office/drawing/2014/main" id="{30B9E6ED-382D-4234-9599-3C195E5F4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20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1716</xdr:col>
      <xdr:colOff>0</xdr:colOff>
      <xdr:row>89</xdr:row>
      <xdr:rowOff>0</xdr:rowOff>
    </xdr:from>
    <xdr:ext cx="152400" cy="152400"/>
    <xdr:pic>
      <xdr:nvPicPr>
        <xdr:cNvPr id="1725" name="Image 1724">
          <a:extLst>
            <a:ext uri="{FF2B5EF4-FFF2-40B4-BE49-F238E27FC236}">
              <a16:creationId xmlns:a16="http://schemas.microsoft.com/office/drawing/2014/main" id="{7774BAA8-E290-4C5D-B9F5-F8CA6FD9A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84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1717</xdr:col>
      <xdr:colOff>0</xdr:colOff>
      <xdr:row>89</xdr:row>
      <xdr:rowOff>0</xdr:rowOff>
    </xdr:from>
    <xdr:ext cx="152400" cy="152400"/>
    <xdr:pic>
      <xdr:nvPicPr>
        <xdr:cNvPr id="1726" name="Image 1725">
          <a:extLst>
            <a:ext uri="{FF2B5EF4-FFF2-40B4-BE49-F238E27FC236}">
              <a16:creationId xmlns:a16="http://schemas.microsoft.com/office/drawing/2014/main" id="{DCDB7FD0-6477-4398-8D90-15F302BB9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48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1718</xdr:col>
      <xdr:colOff>0</xdr:colOff>
      <xdr:row>89</xdr:row>
      <xdr:rowOff>0</xdr:rowOff>
    </xdr:from>
    <xdr:ext cx="152400" cy="152400"/>
    <xdr:pic>
      <xdr:nvPicPr>
        <xdr:cNvPr id="1727" name="Image 1726">
          <a:extLst>
            <a:ext uri="{FF2B5EF4-FFF2-40B4-BE49-F238E27FC236}">
              <a16:creationId xmlns:a16="http://schemas.microsoft.com/office/drawing/2014/main" id="{270F4E70-FCAA-4ACA-B522-2689168B4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13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1719</xdr:col>
      <xdr:colOff>0</xdr:colOff>
      <xdr:row>89</xdr:row>
      <xdr:rowOff>0</xdr:rowOff>
    </xdr:from>
    <xdr:ext cx="152400" cy="152400"/>
    <xdr:pic>
      <xdr:nvPicPr>
        <xdr:cNvPr id="1728" name="Image 1727">
          <a:extLst>
            <a:ext uri="{FF2B5EF4-FFF2-40B4-BE49-F238E27FC236}">
              <a16:creationId xmlns:a16="http://schemas.microsoft.com/office/drawing/2014/main" id="{EE378987-2F49-41C4-8494-E97EEA2AB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77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1720</xdr:col>
      <xdr:colOff>0</xdr:colOff>
      <xdr:row>89</xdr:row>
      <xdr:rowOff>0</xdr:rowOff>
    </xdr:from>
    <xdr:ext cx="152400" cy="152400"/>
    <xdr:pic>
      <xdr:nvPicPr>
        <xdr:cNvPr id="1729" name="Image 1728">
          <a:extLst>
            <a:ext uri="{FF2B5EF4-FFF2-40B4-BE49-F238E27FC236}">
              <a16:creationId xmlns:a16="http://schemas.microsoft.com/office/drawing/2014/main" id="{23F108D4-E005-4800-81A3-C6C8840AA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41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1721</xdr:col>
      <xdr:colOff>0</xdr:colOff>
      <xdr:row>89</xdr:row>
      <xdr:rowOff>0</xdr:rowOff>
    </xdr:from>
    <xdr:ext cx="152400" cy="152400"/>
    <xdr:pic>
      <xdr:nvPicPr>
        <xdr:cNvPr id="1730" name="Image 1729">
          <a:extLst>
            <a:ext uri="{FF2B5EF4-FFF2-40B4-BE49-F238E27FC236}">
              <a16:creationId xmlns:a16="http://schemas.microsoft.com/office/drawing/2014/main" id="{73B6C338-3987-4DFD-B62A-A9D8060C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05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1722</xdr:col>
      <xdr:colOff>0</xdr:colOff>
      <xdr:row>89</xdr:row>
      <xdr:rowOff>0</xdr:rowOff>
    </xdr:from>
    <xdr:ext cx="152400" cy="152400"/>
    <xdr:pic>
      <xdr:nvPicPr>
        <xdr:cNvPr id="1731" name="Image 1730">
          <a:extLst>
            <a:ext uri="{FF2B5EF4-FFF2-40B4-BE49-F238E27FC236}">
              <a16:creationId xmlns:a16="http://schemas.microsoft.com/office/drawing/2014/main" id="{C6FDFC3D-CBEA-4C9B-962E-528086D14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70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1723</xdr:col>
      <xdr:colOff>0</xdr:colOff>
      <xdr:row>89</xdr:row>
      <xdr:rowOff>0</xdr:rowOff>
    </xdr:from>
    <xdr:ext cx="152400" cy="152400"/>
    <xdr:pic>
      <xdr:nvPicPr>
        <xdr:cNvPr id="1732" name="Image 1731">
          <a:extLst>
            <a:ext uri="{FF2B5EF4-FFF2-40B4-BE49-F238E27FC236}">
              <a16:creationId xmlns:a16="http://schemas.microsoft.com/office/drawing/2014/main" id="{C6E612CE-9374-4E09-86FF-CFB1B2C2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34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1724</xdr:col>
      <xdr:colOff>0</xdr:colOff>
      <xdr:row>89</xdr:row>
      <xdr:rowOff>0</xdr:rowOff>
    </xdr:from>
    <xdr:ext cx="152400" cy="152400"/>
    <xdr:pic>
      <xdr:nvPicPr>
        <xdr:cNvPr id="1733" name="Image 1732">
          <a:extLst>
            <a:ext uri="{FF2B5EF4-FFF2-40B4-BE49-F238E27FC236}">
              <a16:creationId xmlns:a16="http://schemas.microsoft.com/office/drawing/2014/main" id="{B0537517-9140-4425-A325-B05C8CD0A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98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1725</xdr:col>
      <xdr:colOff>0</xdr:colOff>
      <xdr:row>89</xdr:row>
      <xdr:rowOff>0</xdr:rowOff>
    </xdr:from>
    <xdr:ext cx="152400" cy="152400"/>
    <xdr:pic>
      <xdr:nvPicPr>
        <xdr:cNvPr id="1734" name="Image 1733">
          <a:extLst>
            <a:ext uri="{FF2B5EF4-FFF2-40B4-BE49-F238E27FC236}">
              <a16:creationId xmlns:a16="http://schemas.microsoft.com/office/drawing/2014/main" id="{21C9ED1E-2F21-4F5C-ADC9-B5DF399D2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62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1726</xdr:col>
      <xdr:colOff>0</xdr:colOff>
      <xdr:row>89</xdr:row>
      <xdr:rowOff>0</xdr:rowOff>
    </xdr:from>
    <xdr:ext cx="152400" cy="152400"/>
    <xdr:pic>
      <xdr:nvPicPr>
        <xdr:cNvPr id="1735" name="Image 1734">
          <a:extLst>
            <a:ext uri="{FF2B5EF4-FFF2-40B4-BE49-F238E27FC236}">
              <a16:creationId xmlns:a16="http://schemas.microsoft.com/office/drawing/2014/main" id="{06FB1D9B-B6AD-4E75-A100-B1924F3E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27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1727</xdr:col>
      <xdr:colOff>0</xdr:colOff>
      <xdr:row>89</xdr:row>
      <xdr:rowOff>0</xdr:rowOff>
    </xdr:from>
    <xdr:ext cx="152400" cy="152400"/>
    <xdr:pic>
      <xdr:nvPicPr>
        <xdr:cNvPr id="1736" name="Image 1735">
          <a:extLst>
            <a:ext uri="{FF2B5EF4-FFF2-40B4-BE49-F238E27FC236}">
              <a16:creationId xmlns:a16="http://schemas.microsoft.com/office/drawing/2014/main" id="{D0CAA334-90DC-41FD-906A-0C46D7B1C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1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1728</xdr:col>
      <xdr:colOff>0</xdr:colOff>
      <xdr:row>89</xdr:row>
      <xdr:rowOff>0</xdr:rowOff>
    </xdr:from>
    <xdr:ext cx="152400" cy="152400"/>
    <xdr:pic>
      <xdr:nvPicPr>
        <xdr:cNvPr id="1737" name="Image 1736">
          <a:extLst>
            <a:ext uri="{FF2B5EF4-FFF2-40B4-BE49-F238E27FC236}">
              <a16:creationId xmlns:a16="http://schemas.microsoft.com/office/drawing/2014/main" id="{56D52D42-7F05-46EB-8872-CCABDA36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55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1729</xdr:col>
      <xdr:colOff>0</xdr:colOff>
      <xdr:row>89</xdr:row>
      <xdr:rowOff>0</xdr:rowOff>
    </xdr:from>
    <xdr:ext cx="152400" cy="152400"/>
    <xdr:pic>
      <xdr:nvPicPr>
        <xdr:cNvPr id="1738" name="Image 1737">
          <a:extLst>
            <a:ext uri="{FF2B5EF4-FFF2-40B4-BE49-F238E27FC236}">
              <a16:creationId xmlns:a16="http://schemas.microsoft.com/office/drawing/2014/main" id="{41FF8926-14D6-45B7-91CA-7453B3067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19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1730</xdr:col>
      <xdr:colOff>0</xdr:colOff>
      <xdr:row>89</xdr:row>
      <xdr:rowOff>0</xdr:rowOff>
    </xdr:from>
    <xdr:ext cx="152400" cy="152400"/>
    <xdr:pic>
      <xdr:nvPicPr>
        <xdr:cNvPr id="1739" name="Image 1738">
          <a:extLst>
            <a:ext uri="{FF2B5EF4-FFF2-40B4-BE49-F238E27FC236}">
              <a16:creationId xmlns:a16="http://schemas.microsoft.com/office/drawing/2014/main" id="{6812421B-FBCD-4642-9A19-FC46EFE57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4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1731</xdr:col>
      <xdr:colOff>0</xdr:colOff>
      <xdr:row>89</xdr:row>
      <xdr:rowOff>0</xdr:rowOff>
    </xdr:from>
    <xdr:ext cx="152400" cy="152400"/>
    <xdr:pic>
      <xdr:nvPicPr>
        <xdr:cNvPr id="1740" name="Image 1739">
          <a:extLst>
            <a:ext uri="{FF2B5EF4-FFF2-40B4-BE49-F238E27FC236}">
              <a16:creationId xmlns:a16="http://schemas.microsoft.com/office/drawing/2014/main" id="{007279F2-51F8-4EE7-95C1-0C7D4FB5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48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1732</xdr:col>
      <xdr:colOff>0</xdr:colOff>
      <xdr:row>89</xdr:row>
      <xdr:rowOff>0</xdr:rowOff>
    </xdr:from>
    <xdr:ext cx="152400" cy="152400"/>
    <xdr:pic>
      <xdr:nvPicPr>
        <xdr:cNvPr id="1741" name="Image 1740">
          <a:extLst>
            <a:ext uri="{FF2B5EF4-FFF2-40B4-BE49-F238E27FC236}">
              <a16:creationId xmlns:a16="http://schemas.microsoft.com/office/drawing/2014/main" id="{95ADC22B-10CA-4672-97D9-8AA0D4EB0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12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1733</xdr:col>
      <xdr:colOff>0</xdr:colOff>
      <xdr:row>89</xdr:row>
      <xdr:rowOff>0</xdr:rowOff>
    </xdr:from>
    <xdr:ext cx="152400" cy="152400"/>
    <xdr:pic>
      <xdr:nvPicPr>
        <xdr:cNvPr id="1742" name="Image 1741">
          <a:extLst>
            <a:ext uri="{FF2B5EF4-FFF2-40B4-BE49-F238E27FC236}">
              <a16:creationId xmlns:a16="http://schemas.microsoft.com/office/drawing/2014/main" id="{A96D9D03-02BF-43F9-9A0E-3717465A9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6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1734</xdr:col>
      <xdr:colOff>0</xdr:colOff>
      <xdr:row>89</xdr:row>
      <xdr:rowOff>0</xdr:rowOff>
    </xdr:from>
    <xdr:ext cx="152400" cy="152400"/>
    <xdr:pic>
      <xdr:nvPicPr>
        <xdr:cNvPr id="1743" name="Image 1742">
          <a:extLst>
            <a:ext uri="{FF2B5EF4-FFF2-40B4-BE49-F238E27FC236}">
              <a16:creationId xmlns:a16="http://schemas.microsoft.com/office/drawing/2014/main" id="{D576245A-EFFB-46BC-A1B9-6CE378391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41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1735</xdr:col>
      <xdr:colOff>0</xdr:colOff>
      <xdr:row>89</xdr:row>
      <xdr:rowOff>0</xdr:rowOff>
    </xdr:from>
    <xdr:ext cx="152400" cy="152400"/>
    <xdr:pic>
      <xdr:nvPicPr>
        <xdr:cNvPr id="1744" name="Image 1743">
          <a:extLst>
            <a:ext uri="{FF2B5EF4-FFF2-40B4-BE49-F238E27FC236}">
              <a16:creationId xmlns:a16="http://schemas.microsoft.com/office/drawing/2014/main" id="{7AB521B3-2999-46C7-B63F-B8D0AF031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05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1736</xdr:col>
      <xdr:colOff>0</xdr:colOff>
      <xdr:row>89</xdr:row>
      <xdr:rowOff>0</xdr:rowOff>
    </xdr:from>
    <xdr:ext cx="152400" cy="152400"/>
    <xdr:pic>
      <xdr:nvPicPr>
        <xdr:cNvPr id="1745" name="Image 1744">
          <a:extLst>
            <a:ext uri="{FF2B5EF4-FFF2-40B4-BE49-F238E27FC236}">
              <a16:creationId xmlns:a16="http://schemas.microsoft.com/office/drawing/2014/main" id="{FAB63F30-4B47-4F84-9F44-821B1F3B7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9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1737</xdr:col>
      <xdr:colOff>0</xdr:colOff>
      <xdr:row>89</xdr:row>
      <xdr:rowOff>0</xdr:rowOff>
    </xdr:from>
    <xdr:ext cx="152400" cy="152400"/>
    <xdr:pic>
      <xdr:nvPicPr>
        <xdr:cNvPr id="1746" name="Image 1745">
          <a:extLst>
            <a:ext uri="{FF2B5EF4-FFF2-40B4-BE49-F238E27FC236}">
              <a16:creationId xmlns:a16="http://schemas.microsoft.com/office/drawing/2014/main" id="{C97714C6-AEA6-402E-B917-E28A8E498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33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1738</xdr:col>
      <xdr:colOff>0</xdr:colOff>
      <xdr:row>89</xdr:row>
      <xdr:rowOff>0</xdr:rowOff>
    </xdr:from>
    <xdr:ext cx="152400" cy="152400"/>
    <xdr:pic>
      <xdr:nvPicPr>
        <xdr:cNvPr id="1747" name="Image 1746">
          <a:extLst>
            <a:ext uri="{FF2B5EF4-FFF2-40B4-BE49-F238E27FC236}">
              <a16:creationId xmlns:a16="http://schemas.microsoft.com/office/drawing/2014/main" id="{7F121123-9A92-426A-9DA3-93F50D17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97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1739</xdr:col>
      <xdr:colOff>0</xdr:colOff>
      <xdr:row>89</xdr:row>
      <xdr:rowOff>0</xdr:rowOff>
    </xdr:from>
    <xdr:ext cx="152400" cy="152400"/>
    <xdr:pic>
      <xdr:nvPicPr>
        <xdr:cNvPr id="1748" name="Image 1747">
          <a:extLst>
            <a:ext uri="{FF2B5EF4-FFF2-40B4-BE49-F238E27FC236}">
              <a16:creationId xmlns:a16="http://schemas.microsoft.com/office/drawing/2014/main" id="{3A9EA7AD-0F2D-4B0E-97DA-3C698F9FB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62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1740</xdr:col>
      <xdr:colOff>0</xdr:colOff>
      <xdr:row>89</xdr:row>
      <xdr:rowOff>0</xdr:rowOff>
    </xdr:from>
    <xdr:ext cx="152400" cy="152400"/>
    <xdr:pic>
      <xdr:nvPicPr>
        <xdr:cNvPr id="1749" name="Image 1748">
          <a:extLst>
            <a:ext uri="{FF2B5EF4-FFF2-40B4-BE49-F238E27FC236}">
              <a16:creationId xmlns:a16="http://schemas.microsoft.com/office/drawing/2014/main" id="{3D10BC34-65AC-49BA-B1DC-F5C27498B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26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1741</xdr:col>
      <xdr:colOff>0</xdr:colOff>
      <xdr:row>89</xdr:row>
      <xdr:rowOff>0</xdr:rowOff>
    </xdr:from>
    <xdr:ext cx="152400" cy="152400"/>
    <xdr:pic>
      <xdr:nvPicPr>
        <xdr:cNvPr id="1750" name="Image 1749">
          <a:extLst>
            <a:ext uri="{FF2B5EF4-FFF2-40B4-BE49-F238E27FC236}">
              <a16:creationId xmlns:a16="http://schemas.microsoft.com/office/drawing/2014/main" id="{EA64C173-9CBB-44B6-89DD-8B5D5B5DA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90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1742</xdr:col>
      <xdr:colOff>0</xdr:colOff>
      <xdr:row>89</xdr:row>
      <xdr:rowOff>0</xdr:rowOff>
    </xdr:from>
    <xdr:ext cx="152400" cy="152400"/>
    <xdr:pic>
      <xdr:nvPicPr>
        <xdr:cNvPr id="1751" name="Image 1750">
          <a:extLst>
            <a:ext uri="{FF2B5EF4-FFF2-40B4-BE49-F238E27FC236}">
              <a16:creationId xmlns:a16="http://schemas.microsoft.com/office/drawing/2014/main" id="{7C8CA829-FB07-4A64-BE47-814524FF8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54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1743</xdr:col>
      <xdr:colOff>0</xdr:colOff>
      <xdr:row>89</xdr:row>
      <xdr:rowOff>0</xdr:rowOff>
    </xdr:from>
    <xdr:ext cx="152400" cy="152400"/>
    <xdr:pic>
      <xdr:nvPicPr>
        <xdr:cNvPr id="1752" name="Image 1751">
          <a:extLst>
            <a:ext uri="{FF2B5EF4-FFF2-40B4-BE49-F238E27FC236}">
              <a16:creationId xmlns:a16="http://schemas.microsoft.com/office/drawing/2014/main" id="{577F2533-631C-405D-BB39-2C654658A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19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1744</xdr:col>
      <xdr:colOff>0</xdr:colOff>
      <xdr:row>89</xdr:row>
      <xdr:rowOff>0</xdr:rowOff>
    </xdr:from>
    <xdr:ext cx="152400" cy="152400"/>
    <xdr:pic>
      <xdr:nvPicPr>
        <xdr:cNvPr id="1753" name="Image 1752">
          <a:extLst>
            <a:ext uri="{FF2B5EF4-FFF2-40B4-BE49-F238E27FC236}">
              <a16:creationId xmlns:a16="http://schemas.microsoft.com/office/drawing/2014/main" id="{E186B7E5-CB05-41B1-847E-B5A6FA6F8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83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1745</xdr:col>
      <xdr:colOff>0</xdr:colOff>
      <xdr:row>89</xdr:row>
      <xdr:rowOff>0</xdr:rowOff>
    </xdr:from>
    <xdr:ext cx="152400" cy="152400"/>
    <xdr:pic>
      <xdr:nvPicPr>
        <xdr:cNvPr id="1754" name="Image 1753">
          <a:extLst>
            <a:ext uri="{FF2B5EF4-FFF2-40B4-BE49-F238E27FC236}">
              <a16:creationId xmlns:a16="http://schemas.microsoft.com/office/drawing/2014/main" id="{161D6909-B518-4E43-A10E-832596DB0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47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1746</xdr:col>
      <xdr:colOff>0</xdr:colOff>
      <xdr:row>89</xdr:row>
      <xdr:rowOff>0</xdr:rowOff>
    </xdr:from>
    <xdr:ext cx="152400" cy="152400"/>
    <xdr:pic>
      <xdr:nvPicPr>
        <xdr:cNvPr id="1755" name="Image 1754">
          <a:extLst>
            <a:ext uri="{FF2B5EF4-FFF2-40B4-BE49-F238E27FC236}">
              <a16:creationId xmlns:a16="http://schemas.microsoft.com/office/drawing/2014/main" id="{837BFF6B-E09E-476C-921D-C60DFEB9E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11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1747</xdr:col>
      <xdr:colOff>0</xdr:colOff>
      <xdr:row>89</xdr:row>
      <xdr:rowOff>0</xdr:rowOff>
    </xdr:from>
    <xdr:ext cx="152400" cy="152400"/>
    <xdr:pic>
      <xdr:nvPicPr>
        <xdr:cNvPr id="1756" name="Image 1755">
          <a:extLst>
            <a:ext uri="{FF2B5EF4-FFF2-40B4-BE49-F238E27FC236}">
              <a16:creationId xmlns:a16="http://schemas.microsoft.com/office/drawing/2014/main" id="{99D30AB8-94AE-4C28-95C9-FA9ABE750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6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1748</xdr:col>
      <xdr:colOff>0</xdr:colOff>
      <xdr:row>89</xdr:row>
      <xdr:rowOff>0</xdr:rowOff>
    </xdr:from>
    <xdr:ext cx="152400" cy="152400"/>
    <xdr:pic>
      <xdr:nvPicPr>
        <xdr:cNvPr id="1757" name="Image 1756">
          <a:extLst>
            <a:ext uri="{FF2B5EF4-FFF2-40B4-BE49-F238E27FC236}">
              <a16:creationId xmlns:a16="http://schemas.microsoft.com/office/drawing/2014/main" id="{ED3A6DA8-068D-4145-A98B-4B893704E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40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1749</xdr:col>
      <xdr:colOff>0</xdr:colOff>
      <xdr:row>89</xdr:row>
      <xdr:rowOff>0</xdr:rowOff>
    </xdr:from>
    <xdr:ext cx="152400" cy="152400"/>
    <xdr:pic>
      <xdr:nvPicPr>
        <xdr:cNvPr id="1758" name="Image 1757">
          <a:extLst>
            <a:ext uri="{FF2B5EF4-FFF2-40B4-BE49-F238E27FC236}">
              <a16:creationId xmlns:a16="http://schemas.microsoft.com/office/drawing/2014/main" id="{D910A807-0610-4C8B-934C-611A9B586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04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1750</xdr:col>
      <xdr:colOff>0</xdr:colOff>
      <xdr:row>89</xdr:row>
      <xdr:rowOff>0</xdr:rowOff>
    </xdr:from>
    <xdr:ext cx="152400" cy="152400"/>
    <xdr:pic>
      <xdr:nvPicPr>
        <xdr:cNvPr id="1759" name="Image 1758">
          <a:extLst>
            <a:ext uri="{FF2B5EF4-FFF2-40B4-BE49-F238E27FC236}">
              <a16:creationId xmlns:a16="http://schemas.microsoft.com/office/drawing/2014/main" id="{EE77A185-3DCD-4E39-91A0-392B7AA03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8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1751</xdr:col>
      <xdr:colOff>0</xdr:colOff>
      <xdr:row>89</xdr:row>
      <xdr:rowOff>0</xdr:rowOff>
    </xdr:from>
    <xdr:ext cx="152400" cy="152400"/>
    <xdr:pic>
      <xdr:nvPicPr>
        <xdr:cNvPr id="1760" name="Image 1759">
          <a:extLst>
            <a:ext uri="{FF2B5EF4-FFF2-40B4-BE49-F238E27FC236}">
              <a16:creationId xmlns:a16="http://schemas.microsoft.com/office/drawing/2014/main" id="{BAFC48D8-C011-49C5-A266-A589BD7E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33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1752</xdr:col>
      <xdr:colOff>0</xdr:colOff>
      <xdr:row>89</xdr:row>
      <xdr:rowOff>0</xdr:rowOff>
    </xdr:from>
    <xdr:ext cx="152400" cy="152400"/>
    <xdr:pic>
      <xdr:nvPicPr>
        <xdr:cNvPr id="1761" name="Image 1760">
          <a:extLst>
            <a:ext uri="{FF2B5EF4-FFF2-40B4-BE49-F238E27FC236}">
              <a16:creationId xmlns:a16="http://schemas.microsoft.com/office/drawing/2014/main" id="{E69B9694-0A7F-4364-8808-DBFE994BE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97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1753</xdr:col>
      <xdr:colOff>0</xdr:colOff>
      <xdr:row>89</xdr:row>
      <xdr:rowOff>0</xdr:rowOff>
    </xdr:from>
    <xdr:ext cx="152400" cy="152400"/>
    <xdr:pic>
      <xdr:nvPicPr>
        <xdr:cNvPr id="1762" name="Image 1761">
          <a:extLst>
            <a:ext uri="{FF2B5EF4-FFF2-40B4-BE49-F238E27FC236}">
              <a16:creationId xmlns:a16="http://schemas.microsoft.com/office/drawing/2014/main" id="{7EB52E76-B518-4F3F-9787-060C3B918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61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1754</xdr:col>
      <xdr:colOff>0</xdr:colOff>
      <xdr:row>89</xdr:row>
      <xdr:rowOff>0</xdr:rowOff>
    </xdr:from>
    <xdr:ext cx="152400" cy="152400"/>
    <xdr:pic>
      <xdr:nvPicPr>
        <xdr:cNvPr id="1763" name="Image 1762">
          <a:extLst>
            <a:ext uri="{FF2B5EF4-FFF2-40B4-BE49-F238E27FC236}">
              <a16:creationId xmlns:a16="http://schemas.microsoft.com/office/drawing/2014/main" id="{DC0A7AF6-A822-41F2-8004-40B37DF2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25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1755</xdr:col>
      <xdr:colOff>0</xdr:colOff>
      <xdr:row>89</xdr:row>
      <xdr:rowOff>0</xdr:rowOff>
    </xdr:from>
    <xdr:ext cx="152400" cy="152400"/>
    <xdr:pic>
      <xdr:nvPicPr>
        <xdr:cNvPr id="1764" name="Image 1763">
          <a:extLst>
            <a:ext uri="{FF2B5EF4-FFF2-40B4-BE49-F238E27FC236}">
              <a16:creationId xmlns:a16="http://schemas.microsoft.com/office/drawing/2014/main" id="{64AD81B0-6559-4413-9AA2-73EE5516E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90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1756</xdr:col>
      <xdr:colOff>0</xdr:colOff>
      <xdr:row>89</xdr:row>
      <xdr:rowOff>0</xdr:rowOff>
    </xdr:from>
    <xdr:ext cx="152400" cy="152400"/>
    <xdr:pic>
      <xdr:nvPicPr>
        <xdr:cNvPr id="1765" name="Image 1764">
          <a:extLst>
            <a:ext uri="{FF2B5EF4-FFF2-40B4-BE49-F238E27FC236}">
              <a16:creationId xmlns:a16="http://schemas.microsoft.com/office/drawing/2014/main" id="{1D7ED1FA-A969-48D3-A929-07F35C7A4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54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1757</xdr:col>
      <xdr:colOff>0</xdr:colOff>
      <xdr:row>89</xdr:row>
      <xdr:rowOff>0</xdr:rowOff>
    </xdr:from>
    <xdr:ext cx="152400" cy="152400"/>
    <xdr:pic>
      <xdr:nvPicPr>
        <xdr:cNvPr id="1766" name="Image 1765">
          <a:extLst>
            <a:ext uri="{FF2B5EF4-FFF2-40B4-BE49-F238E27FC236}">
              <a16:creationId xmlns:a16="http://schemas.microsoft.com/office/drawing/2014/main" id="{22C2C16D-D931-450B-8906-085F8F859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18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1758</xdr:col>
      <xdr:colOff>0</xdr:colOff>
      <xdr:row>89</xdr:row>
      <xdr:rowOff>0</xdr:rowOff>
    </xdr:from>
    <xdr:ext cx="152400" cy="152400"/>
    <xdr:pic>
      <xdr:nvPicPr>
        <xdr:cNvPr id="1767" name="Image 1766">
          <a:extLst>
            <a:ext uri="{FF2B5EF4-FFF2-40B4-BE49-F238E27FC236}">
              <a16:creationId xmlns:a16="http://schemas.microsoft.com/office/drawing/2014/main" id="{035B0CE6-D19A-45A9-A4A6-D5AAC465A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82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1759</xdr:col>
      <xdr:colOff>0</xdr:colOff>
      <xdr:row>89</xdr:row>
      <xdr:rowOff>0</xdr:rowOff>
    </xdr:from>
    <xdr:ext cx="152400" cy="152400"/>
    <xdr:pic>
      <xdr:nvPicPr>
        <xdr:cNvPr id="1768" name="Image 1767">
          <a:extLst>
            <a:ext uri="{FF2B5EF4-FFF2-40B4-BE49-F238E27FC236}">
              <a16:creationId xmlns:a16="http://schemas.microsoft.com/office/drawing/2014/main" id="{87B46CD2-B916-42CB-BD69-D0FD19C5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47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1760</xdr:col>
      <xdr:colOff>0</xdr:colOff>
      <xdr:row>89</xdr:row>
      <xdr:rowOff>0</xdr:rowOff>
    </xdr:from>
    <xdr:ext cx="152400" cy="152400"/>
    <xdr:pic>
      <xdr:nvPicPr>
        <xdr:cNvPr id="1769" name="Image 1768">
          <a:extLst>
            <a:ext uri="{FF2B5EF4-FFF2-40B4-BE49-F238E27FC236}">
              <a16:creationId xmlns:a16="http://schemas.microsoft.com/office/drawing/2014/main" id="{2E69426F-6174-48DA-9E0A-D4B65FC9B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11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1761</xdr:col>
      <xdr:colOff>0</xdr:colOff>
      <xdr:row>89</xdr:row>
      <xdr:rowOff>0</xdr:rowOff>
    </xdr:from>
    <xdr:ext cx="152400" cy="152400"/>
    <xdr:pic>
      <xdr:nvPicPr>
        <xdr:cNvPr id="1770" name="Image 1769">
          <a:extLst>
            <a:ext uri="{FF2B5EF4-FFF2-40B4-BE49-F238E27FC236}">
              <a16:creationId xmlns:a16="http://schemas.microsoft.com/office/drawing/2014/main" id="{5BA3CDD3-B4A2-47FB-9090-0A8B8373E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75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1762</xdr:col>
      <xdr:colOff>0</xdr:colOff>
      <xdr:row>89</xdr:row>
      <xdr:rowOff>0</xdr:rowOff>
    </xdr:from>
    <xdr:ext cx="152400" cy="152400"/>
    <xdr:pic>
      <xdr:nvPicPr>
        <xdr:cNvPr id="1771" name="Image 1770">
          <a:extLst>
            <a:ext uri="{FF2B5EF4-FFF2-40B4-BE49-F238E27FC236}">
              <a16:creationId xmlns:a16="http://schemas.microsoft.com/office/drawing/2014/main" id="{BEC5DDC4-8469-4D4C-B256-0D88B7403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39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1763</xdr:col>
      <xdr:colOff>0</xdr:colOff>
      <xdr:row>89</xdr:row>
      <xdr:rowOff>0</xdr:rowOff>
    </xdr:from>
    <xdr:ext cx="152400" cy="152400"/>
    <xdr:pic>
      <xdr:nvPicPr>
        <xdr:cNvPr id="1772" name="Image 1771">
          <a:extLst>
            <a:ext uri="{FF2B5EF4-FFF2-40B4-BE49-F238E27FC236}">
              <a16:creationId xmlns:a16="http://schemas.microsoft.com/office/drawing/2014/main" id="{CBF9C667-E0C5-4889-AB13-B00BE699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04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1764</xdr:col>
      <xdr:colOff>0</xdr:colOff>
      <xdr:row>89</xdr:row>
      <xdr:rowOff>0</xdr:rowOff>
    </xdr:from>
    <xdr:ext cx="152400" cy="152400"/>
    <xdr:pic>
      <xdr:nvPicPr>
        <xdr:cNvPr id="1773" name="Image 1772">
          <a:extLst>
            <a:ext uri="{FF2B5EF4-FFF2-40B4-BE49-F238E27FC236}">
              <a16:creationId xmlns:a16="http://schemas.microsoft.com/office/drawing/2014/main" id="{53C39152-C9D7-435C-A371-FFFDDC1E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68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1765</xdr:col>
      <xdr:colOff>0</xdr:colOff>
      <xdr:row>89</xdr:row>
      <xdr:rowOff>0</xdr:rowOff>
    </xdr:from>
    <xdr:ext cx="152400" cy="152400"/>
    <xdr:pic>
      <xdr:nvPicPr>
        <xdr:cNvPr id="1774" name="Image 1773">
          <a:extLst>
            <a:ext uri="{FF2B5EF4-FFF2-40B4-BE49-F238E27FC236}">
              <a16:creationId xmlns:a16="http://schemas.microsoft.com/office/drawing/2014/main" id="{D88CC4E7-7EA5-4B6A-BDFA-C299046C9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32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1766</xdr:col>
      <xdr:colOff>0</xdr:colOff>
      <xdr:row>89</xdr:row>
      <xdr:rowOff>0</xdr:rowOff>
    </xdr:from>
    <xdr:ext cx="152400" cy="152400"/>
    <xdr:pic>
      <xdr:nvPicPr>
        <xdr:cNvPr id="1775" name="Image 1774">
          <a:extLst>
            <a:ext uri="{FF2B5EF4-FFF2-40B4-BE49-F238E27FC236}">
              <a16:creationId xmlns:a16="http://schemas.microsoft.com/office/drawing/2014/main" id="{B05D49CD-C2BA-43A5-84FC-5BEFEF4A2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96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1767</xdr:col>
      <xdr:colOff>0</xdr:colOff>
      <xdr:row>89</xdr:row>
      <xdr:rowOff>0</xdr:rowOff>
    </xdr:from>
    <xdr:ext cx="152400" cy="152400"/>
    <xdr:pic>
      <xdr:nvPicPr>
        <xdr:cNvPr id="1776" name="Image 1775">
          <a:extLst>
            <a:ext uri="{FF2B5EF4-FFF2-40B4-BE49-F238E27FC236}">
              <a16:creationId xmlns:a16="http://schemas.microsoft.com/office/drawing/2014/main" id="{91D13375-E0A5-4FE6-A5F4-6507CAABD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61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1768</xdr:col>
      <xdr:colOff>0</xdr:colOff>
      <xdr:row>89</xdr:row>
      <xdr:rowOff>0</xdr:rowOff>
    </xdr:from>
    <xdr:ext cx="152400" cy="152400"/>
    <xdr:pic>
      <xdr:nvPicPr>
        <xdr:cNvPr id="1777" name="Image 1776">
          <a:extLst>
            <a:ext uri="{FF2B5EF4-FFF2-40B4-BE49-F238E27FC236}">
              <a16:creationId xmlns:a16="http://schemas.microsoft.com/office/drawing/2014/main" id="{682888EC-15B2-4FB5-8694-8512AE9AD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1769</xdr:col>
      <xdr:colOff>0</xdr:colOff>
      <xdr:row>89</xdr:row>
      <xdr:rowOff>0</xdr:rowOff>
    </xdr:from>
    <xdr:ext cx="152400" cy="152400"/>
    <xdr:pic>
      <xdr:nvPicPr>
        <xdr:cNvPr id="1778" name="Image 1777">
          <a:extLst>
            <a:ext uri="{FF2B5EF4-FFF2-40B4-BE49-F238E27FC236}">
              <a16:creationId xmlns:a16="http://schemas.microsoft.com/office/drawing/2014/main" id="{CD40ABDE-639A-4743-ADAD-6176018D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89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1770</xdr:col>
      <xdr:colOff>0</xdr:colOff>
      <xdr:row>89</xdr:row>
      <xdr:rowOff>0</xdr:rowOff>
    </xdr:from>
    <xdr:ext cx="152400" cy="152400"/>
    <xdr:pic>
      <xdr:nvPicPr>
        <xdr:cNvPr id="1779" name="Image 1778">
          <a:extLst>
            <a:ext uri="{FF2B5EF4-FFF2-40B4-BE49-F238E27FC236}">
              <a16:creationId xmlns:a16="http://schemas.microsoft.com/office/drawing/2014/main" id="{8DD5169D-E692-4CC4-BD18-A605BC2C5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3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1771</xdr:col>
      <xdr:colOff>0</xdr:colOff>
      <xdr:row>89</xdr:row>
      <xdr:rowOff>0</xdr:rowOff>
    </xdr:from>
    <xdr:ext cx="152400" cy="152400"/>
    <xdr:pic>
      <xdr:nvPicPr>
        <xdr:cNvPr id="1780" name="Image 1779">
          <a:extLst>
            <a:ext uri="{FF2B5EF4-FFF2-40B4-BE49-F238E27FC236}">
              <a16:creationId xmlns:a16="http://schemas.microsoft.com/office/drawing/2014/main" id="{8A0FB69A-EE57-4797-9EBF-8BDA2B2B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18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1772</xdr:col>
      <xdr:colOff>0</xdr:colOff>
      <xdr:row>89</xdr:row>
      <xdr:rowOff>0</xdr:rowOff>
    </xdr:from>
    <xdr:ext cx="152400" cy="152400"/>
    <xdr:pic>
      <xdr:nvPicPr>
        <xdr:cNvPr id="1781" name="Image 1780">
          <a:extLst>
            <a:ext uri="{FF2B5EF4-FFF2-40B4-BE49-F238E27FC236}">
              <a16:creationId xmlns:a16="http://schemas.microsoft.com/office/drawing/2014/main" id="{4AC4FA35-BD80-42DE-B552-FDF812392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82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1773</xdr:col>
      <xdr:colOff>0</xdr:colOff>
      <xdr:row>89</xdr:row>
      <xdr:rowOff>0</xdr:rowOff>
    </xdr:from>
    <xdr:ext cx="152400" cy="152400"/>
    <xdr:pic>
      <xdr:nvPicPr>
        <xdr:cNvPr id="1782" name="Image 1781">
          <a:extLst>
            <a:ext uri="{FF2B5EF4-FFF2-40B4-BE49-F238E27FC236}">
              <a16:creationId xmlns:a16="http://schemas.microsoft.com/office/drawing/2014/main" id="{1CD01C72-3A56-4E7C-BFE5-2C06F70A3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6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1774</xdr:col>
      <xdr:colOff>0</xdr:colOff>
      <xdr:row>89</xdr:row>
      <xdr:rowOff>0</xdr:rowOff>
    </xdr:from>
    <xdr:ext cx="152400" cy="152400"/>
    <xdr:pic>
      <xdr:nvPicPr>
        <xdr:cNvPr id="1783" name="Image 1782">
          <a:extLst>
            <a:ext uri="{FF2B5EF4-FFF2-40B4-BE49-F238E27FC236}">
              <a16:creationId xmlns:a16="http://schemas.microsoft.com/office/drawing/2014/main" id="{2403E4E6-343A-4F3D-910A-F3BF5E65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10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1775</xdr:col>
      <xdr:colOff>0</xdr:colOff>
      <xdr:row>89</xdr:row>
      <xdr:rowOff>0</xdr:rowOff>
    </xdr:from>
    <xdr:ext cx="152400" cy="152400"/>
    <xdr:pic>
      <xdr:nvPicPr>
        <xdr:cNvPr id="1784" name="Image 1783">
          <a:extLst>
            <a:ext uri="{FF2B5EF4-FFF2-40B4-BE49-F238E27FC236}">
              <a16:creationId xmlns:a16="http://schemas.microsoft.com/office/drawing/2014/main" id="{2875B910-AEC3-4A4B-8FFC-DE1DB3BAC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75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1776</xdr:col>
      <xdr:colOff>0</xdr:colOff>
      <xdr:row>89</xdr:row>
      <xdr:rowOff>0</xdr:rowOff>
    </xdr:from>
    <xdr:ext cx="152400" cy="152400"/>
    <xdr:pic>
      <xdr:nvPicPr>
        <xdr:cNvPr id="1785" name="Image 1784">
          <a:extLst>
            <a:ext uri="{FF2B5EF4-FFF2-40B4-BE49-F238E27FC236}">
              <a16:creationId xmlns:a16="http://schemas.microsoft.com/office/drawing/2014/main" id="{EBA79A9E-103A-4A09-B08C-576E8A72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39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1777</xdr:col>
      <xdr:colOff>0</xdr:colOff>
      <xdr:row>89</xdr:row>
      <xdr:rowOff>0</xdr:rowOff>
    </xdr:from>
    <xdr:ext cx="152400" cy="152400"/>
    <xdr:pic>
      <xdr:nvPicPr>
        <xdr:cNvPr id="1786" name="Image 1785">
          <a:extLst>
            <a:ext uri="{FF2B5EF4-FFF2-40B4-BE49-F238E27FC236}">
              <a16:creationId xmlns:a16="http://schemas.microsoft.com/office/drawing/2014/main" id="{C24EF8A8-CAD4-4063-98E7-63E2BC1EB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03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1778</xdr:col>
      <xdr:colOff>0</xdr:colOff>
      <xdr:row>89</xdr:row>
      <xdr:rowOff>0</xdr:rowOff>
    </xdr:from>
    <xdr:ext cx="152400" cy="152400"/>
    <xdr:pic>
      <xdr:nvPicPr>
        <xdr:cNvPr id="1787" name="Image 1786">
          <a:extLst>
            <a:ext uri="{FF2B5EF4-FFF2-40B4-BE49-F238E27FC236}">
              <a16:creationId xmlns:a16="http://schemas.microsoft.com/office/drawing/2014/main" id="{40259798-CD68-4807-9EAF-DE755ACC6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67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1779</xdr:col>
      <xdr:colOff>0</xdr:colOff>
      <xdr:row>89</xdr:row>
      <xdr:rowOff>0</xdr:rowOff>
    </xdr:from>
    <xdr:ext cx="152400" cy="152400"/>
    <xdr:pic>
      <xdr:nvPicPr>
        <xdr:cNvPr id="1788" name="Image 1787">
          <a:extLst>
            <a:ext uri="{FF2B5EF4-FFF2-40B4-BE49-F238E27FC236}">
              <a16:creationId xmlns:a16="http://schemas.microsoft.com/office/drawing/2014/main" id="{4ADB58AC-D151-41B9-B6DF-13770C428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2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1780</xdr:col>
      <xdr:colOff>0</xdr:colOff>
      <xdr:row>89</xdr:row>
      <xdr:rowOff>0</xdr:rowOff>
    </xdr:from>
    <xdr:ext cx="152400" cy="152400"/>
    <xdr:pic>
      <xdr:nvPicPr>
        <xdr:cNvPr id="1789" name="Image 1788">
          <a:extLst>
            <a:ext uri="{FF2B5EF4-FFF2-40B4-BE49-F238E27FC236}">
              <a16:creationId xmlns:a16="http://schemas.microsoft.com/office/drawing/2014/main" id="{11550C59-1795-4575-8561-6939CA1CE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96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1781</xdr:col>
      <xdr:colOff>0</xdr:colOff>
      <xdr:row>89</xdr:row>
      <xdr:rowOff>0</xdr:rowOff>
    </xdr:from>
    <xdr:ext cx="152400" cy="152400"/>
    <xdr:pic>
      <xdr:nvPicPr>
        <xdr:cNvPr id="1790" name="Image 1789">
          <a:extLst>
            <a:ext uri="{FF2B5EF4-FFF2-40B4-BE49-F238E27FC236}">
              <a16:creationId xmlns:a16="http://schemas.microsoft.com/office/drawing/2014/main" id="{C1F6EF6A-7D37-40F7-B712-EFB59EF3B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60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1782</xdr:col>
      <xdr:colOff>0</xdr:colOff>
      <xdr:row>89</xdr:row>
      <xdr:rowOff>0</xdr:rowOff>
    </xdr:from>
    <xdr:ext cx="152400" cy="152400"/>
    <xdr:pic>
      <xdr:nvPicPr>
        <xdr:cNvPr id="1791" name="Image 1790">
          <a:extLst>
            <a:ext uri="{FF2B5EF4-FFF2-40B4-BE49-F238E27FC236}">
              <a16:creationId xmlns:a16="http://schemas.microsoft.com/office/drawing/2014/main" id="{C99F5163-DAC7-4541-9C8E-A0E536547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24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1783</xdr:col>
      <xdr:colOff>0</xdr:colOff>
      <xdr:row>89</xdr:row>
      <xdr:rowOff>0</xdr:rowOff>
    </xdr:from>
    <xdr:ext cx="152400" cy="152400"/>
    <xdr:pic>
      <xdr:nvPicPr>
        <xdr:cNvPr id="1792" name="Image 1791">
          <a:extLst>
            <a:ext uri="{FF2B5EF4-FFF2-40B4-BE49-F238E27FC236}">
              <a16:creationId xmlns:a16="http://schemas.microsoft.com/office/drawing/2014/main" id="{2560A726-BC86-4DBF-93C9-19956043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89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1784</xdr:col>
      <xdr:colOff>0</xdr:colOff>
      <xdr:row>89</xdr:row>
      <xdr:rowOff>0</xdr:rowOff>
    </xdr:from>
    <xdr:ext cx="152400" cy="152400"/>
    <xdr:pic>
      <xdr:nvPicPr>
        <xdr:cNvPr id="1793" name="Image 1792">
          <a:extLst>
            <a:ext uri="{FF2B5EF4-FFF2-40B4-BE49-F238E27FC236}">
              <a16:creationId xmlns:a16="http://schemas.microsoft.com/office/drawing/2014/main" id="{6ADA27CC-591C-4BC2-804D-0BB0C8D59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53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1785</xdr:col>
      <xdr:colOff>0</xdr:colOff>
      <xdr:row>89</xdr:row>
      <xdr:rowOff>0</xdr:rowOff>
    </xdr:from>
    <xdr:ext cx="152400" cy="152400"/>
    <xdr:pic>
      <xdr:nvPicPr>
        <xdr:cNvPr id="1794" name="Image 1793">
          <a:extLst>
            <a:ext uri="{FF2B5EF4-FFF2-40B4-BE49-F238E27FC236}">
              <a16:creationId xmlns:a16="http://schemas.microsoft.com/office/drawing/2014/main" id="{7CDBD9E9-119D-43BB-961D-2F901B885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7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1786</xdr:col>
      <xdr:colOff>0</xdr:colOff>
      <xdr:row>89</xdr:row>
      <xdr:rowOff>0</xdr:rowOff>
    </xdr:from>
    <xdr:ext cx="152400" cy="152400"/>
    <xdr:pic>
      <xdr:nvPicPr>
        <xdr:cNvPr id="1795" name="Image 1794">
          <a:extLst>
            <a:ext uri="{FF2B5EF4-FFF2-40B4-BE49-F238E27FC236}">
              <a16:creationId xmlns:a16="http://schemas.microsoft.com/office/drawing/2014/main" id="{2D3A17B4-9829-4677-98A4-C25445A5C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81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1787</xdr:col>
      <xdr:colOff>0</xdr:colOff>
      <xdr:row>89</xdr:row>
      <xdr:rowOff>0</xdr:rowOff>
    </xdr:from>
    <xdr:ext cx="152400" cy="152400"/>
    <xdr:pic>
      <xdr:nvPicPr>
        <xdr:cNvPr id="1796" name="Image 1795">
          <a:extLst>
            <a:ext uri="{FF2B5EF4-FFF2-40B4-BE49-F238E27FC236}">
              <a16:creationId xmlns:a16="http://schemas.microsoft.com/office/drawing/2014/main" id="{08B0BBE5-457C-489C-88F3-D62E910A6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46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1788</xdr:col>
      <xdr:colOff>0</xdr:colOff>
      <xdr:row>89</xdr:row>
      <xdr:rowOff>0</xdr:rowOff>
    </xdr:from>
    <xdr:ext cx="152400" cy="152400"/>
    <xdr:pic>
      <xdr:nvPicPr>
        <xdr:cNvPr id="1797" name="Image 1796">
          <a:extLst>
            <a:ext uri="{FF2B5EF4-FFF2-40B4-BE49-F238E27FC236}">
              <a16:creationId xmlns:a16="http://schemas.microsoft.com/office/drawing/2014/main" id="{F73B41D6-F0B1-48B1-A46A-D6A0BBCFA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10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1789</xdr:col>
      <xdr:colOff>0</xdr:colOff>
      <xdr:row>89</xdr:row>
      <xdr:rowOff>0</xdr:rowOff>
    </xdr:from>
    <xdr:ext cx="152400" cy="152400"/>
    <xdr:pic>
      <xdr:nvPicPr>
        <xdr:cNvPr id="1798" name="Image 1797">
          <a:extLst>
            <a:ext uri="{FF2B5EF4-FFF2-40B4-BE49-F238E27FC236}">
              <a16:creationId xmlns:a16="http://schemas.microsoft.com/office/drawing/2014/main" id="{E2055B2B-9AB0-4460-99F4-4E27BD93D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74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1790</xdr:col>
      <xdr:colOff>0</xdr:colOff>
      <xdr:row>89</xdr:row>
      <xdr:rowOff>0</xdr:rowOff>
    </xdr:from>
    <xdr:ext cx="152400" cy="152400"/>
    <xdr:pic>
      <xdr:nvPicPr>
        <xdr:cNvPr id="1799" name="Image 1798">
          <a:extLst>
            <a:ext uri="{FF2B5EF4-FFF2-40B4-BE49-F238E27FC236}">
              <a16:creationId xmlns:a16="http://schemas.microsoft.com/office/drawing/2014/main" id="{6B941979-FBAA-4010-ABB8-1DB01DB73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38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1791</xdr:col>
      <xdr:colOff>0</xdr:colOff>
      <xdr:row>89</xdr:row>
      <xdr:rowOff>0</xdr:rowOff>
    </xdr:from>
    <xdr:ext cx="152400" cy="152400"/>
    <xdr:pic>
      <xdr:nvPicPr>
        <xdr:cNvPr id="1800" name="Image 1799">
          <a:extLst>
            <a:ext uri="{FF2B5EF4-FFF2-40B4-BE49-F238E27FC236}">
              <a16:creationId xmlns:a16="http://schemas.microsoft.com/office/drawing/2014/main" id="{A7B466DB-A1A5-4BBE-9F19-177B7DE9A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1792</xdr:col>
      <xdr:colOff>0</xdr:colOff>
      <xdr:row>89</xdr:row>
      <xdr:rowOff>0</xdr:rowOff>
    </xdr:from>
    <xdr:ext cx="152400" cy="152400"/>
    <xdr:pic>
      <xdr:nvPicPr>
        <xdr:cNvPr id="1801" name="Image 1800">
          <a:extLst>
            <a:ext uri="{FF2B5EF4-FFF2-40B4-BE49-F238E27FC236}">
              <a16:creationId xmlns:a16="http://schemas.microsoft.com/office/drawing/2014/main" id="{C18FE4C0-D4DB-4C52-8EA3-34563CEFC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67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1793</xdr:col>
      <xdr:colOff>0</xdr:colOff>
      <xdr:row>89</xdr:row>
      <xdr:rowOff>0</xdr:rowOff>
    </xdr:from>
    <xdr:ext cx="152400" cy="152400"/>
    <xdr:pic>
      <xdr:nvPicPr>
        <xdr:cNvPr id="1802" name="Image 1801">
          <a:extLst>
            <a:ext uri="{FF2B5EF4-FFF2-40B4-BE49-F238E27FC236}">
              <a16:creationId xmlns:a16="http://schemas.microsoft.com/office/drawing/2014/main" id="{ED3F426E-3843-42FC-99CC-AFF35150E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31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1794</xdr:col>
      <xdr:colOff>0</xdr:colOff>
      <xdr:row>89</xdr:row>
      <xdr:rowOff>0</xdr:rowOff>
    </xdr:from>
    <xdr:ext cx="152400" cy="152400"/>
    <xdr:pic>
      <xdr:nvPicPr>
        <xdr:cNvPr id="1803" name="Image 1802">
          <a:extLst>
            <a:ext uri="{FF2B5EF4-FFF2-40B4-BE49-F238E27FC236}">
              <a16:creationId xmlns:a16="http://schemas.microsoft.com/office/drawing/2014/main" id="{A7CD5484-D8F9-4A70-A573-C38C3CB54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95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1795</xdr:col>
      <xdr:colOff>0</xdr:colOff>
      <xdr:row>89</xdr:row>
      <xdr:rowOff>0</xdr:rowOff>
    </xdr:from>
    <xdr:ext cx="152400" cy="152400"/>
    <xdr:pic>
      <xdr:nvPicPr>
        <xdr:cNvPr id="1804" name="Image 1803">
          <a:extLst>
            <a:ext uri="{FF2B5EF4-FFF2-40B4-BE49-F238E27FC236}">
              <a16:creationId xmlns:a16="http://schemas.microsoft.com/office/drawing/2014/main" id="{848ADA63-D74A-43BE-81D3-8692D544C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60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1796</xdr:col>
      <xdr:colOff>0</xdr:colOff>
      <xdr:row>89</xdr:row>
      <xdr:rowOff>0</xdr:rowOff>
    </xdr:from>
    <xdr:ext cx="152400" cy="152400"/>
    <xdr:pic>
      <xdr:nvPicPr>
        <xdr:cNvPr id="1805" name="Image 1804">
          <a:extLst>
            <a:ext uri="{FF2B5EF4-FFF2-40B4-BE49-F238E27FC236}">
              <a16:creationId xmlns:a16="http://schemas.microsoft.com/office/drawing/2014/main" id="{47EB0ED1-1879-44F3-B076-871E1B03A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24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1797</xdr:col>
      <xdr:colOff>0</xdr:colOff>
      <xdr:row>89</xdr:row>
      <xdr:rowOff>0</xdr:rowOff>
    </xdr:from>
    <xdr:ext cx="152400" cy="152400"/>
    <xdr:pic>
      <xdr:nvPicPr>
        <xdr:cNvPr id="1806" name="Image 1805">
          <a:extLst>
            <a:ext uri="{FF2B5EF4-FFF2-40B4-BE49-F238E27FC236}">
              <a16:creationId xmlns:a16="http://schemas.microsoft.com/office/drawing/2014/main" id="{DC390BA8-5990-4B2E-8146-69D0FDBB7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88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1798</xdr:col>
      <xdr:colOff>0</xdr:colOff>
      <xdr:row>89</xdr:row>
      <xdr:rowOff>0</xdr:rowOff>
    </xdr:from>
    <xdr:ext cx="152400" cy="152400"/>
    <xdr:pic>
      <xdr:nvPicPr>
        <xdr:cNvPr id="1807" name="Image 1806">
          <a:extLst>
            <a:ext uri="{FF2B5EF4-FFF2-40B4-BE49-F238E27FC236}">
              <a16:creationId xmlns:a16="http://schemas.microsoft.com/office/drawing/2014/main" id="{F6E0D44E-6B17-40CA-BB9A-909BE253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52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1799</xdr:col>
      <xdr:colOff>0</xdr:colOff>
      <xdr:row>89</xdr:row>
      <xdr:rowOff>0</xdr:rowOff>
    </xdr:from>
    <xdr:ext cx="152400" cy="152400"/>
    <xdr:pic>
      <xdr:nvPicPr>
        <xdr:cNvPr id="1808" name="Image 1807">
          <a:extLst>
            <a:ext uri="{FF2B5EF4-FFF2-40B4-BE49-F238E27FC236}">
              <a16:creationId xmlns:a16="http://schemas.microsoft.com/office/drawing/2014/main" id="{6A845EB8-4912-4832-A30B-952E1E916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17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1800</xdr:col>
      <xdr:colOff>0</xdr:colOff>
      <xdr:row>89</xdr:row>
      <xdr:rowOff>0</xdr:rowOff>
    </xdr:from>
    <xdr:ext cx="152400" cy="152400"/>
    <xdr:pic>
      <xdr:nvPicPr>
        <xdr:cNvPr id="1809" name="Image 1808">
          <a:extLst>
            <a:ext uri="{FF2B5EF4-FFF2-40B4-BE49-F238E27FC236}">
              <a16:creationId xmlns:a16="http://schemas.microsoft.com/office/drawing/2014/main" id="{CF01901E-9C4B-444B-86CD-F8B83E7B2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81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1801</xdr:col>
      <xdr:colOff>0</xdr:colOff>
      <xdr:row>89</xdr:row>
      <xdr:rowOff>0</xdr:rowOff>
    </xdr:from>
    <xdr:ext cx="152400" cy="152400"/>
    <xdr:pic>
      <xdr:nvPicPr>
        <xdr:cNvPr id="1810" name="Image 1809">
          <a:extLst>
            <a:ext uri="{FF2B5EF4-FFF2-40B4-BE49-F238E27FC236}">
              <a16:creationId xmlns:a16="http://schemas.microsoft.com/office/drawing/2014/main" id="{ABF9D341-82C2-4E56-9DF1-80AFC7E01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45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1802</xdr:col>
      <xdr:colOff>0</xdr:colOff>
      <xdr:row>89</xdr:row>
      <xdr:rowOff>0</xdr:rowOff>
    </xdr:from>
    <xdr:ext cx="152400" cy="152400"/>
    <xdr:pic>
      <xdr:nvPicPr>
        <xdr:cNvPr id="1811" name="Image 1810">
          <a:extLst>
            <a:ext uri="{FF2B5EF4-FFF2-40B4-BE49-F238E27FC236}">
              <a16:creationId xmlns:a16="http://schemas.microsoft.com/office/drawing/2014/main" id="{276C7BB9-A3B9-4CA6-9679-84CFCA2B7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09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1803</xdr:col>
      <xdr:colOff>0</xdr:colOff>
      <xdr:row>89</xdr:row>
      <xdr:rowOff>0</xdr:rowOff>
    </xdr:from>
    <xdr:ext cx="152400" cy="152400"/>
    <xdr:pic>
      <xdr:nvPicPr>
        <xdr:cNvPr id="1812" name="Image 1811">
          <a:extLst>
            <a:ext uri="{FF2B5EF4-FFF2-40B4-BE49-F238E27FC236}">
              <a16:creationId xmlns:a16="http://schemas.microsoft.com/office/drawing/2014/main" id="{A04EBE32-20BC-469D-855B-4EE56CB77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74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1804</xdr:col>
      <xdr:colOff>0</xdr:colOff>
      <xdr:row>89</xdr:row>
      <xdr:rowOff>0</xdr:rowOff>
    </xdr:from>
    <xdr:ext cx="152400" cy="152400"/>
    <xdr:pic>
      <xdr:nvPicPr>
        <xdr:cNvPr id="1813" name="Image 1812">
          <a:extLst>
            <a:ext uri="{FF2B5EF4-FFF2-40B4-BE49-F238E27FC236}">
              <a16:creationId xmlns:a16="http://schemas.microsoft.com/office/drawing/2014/main" id="{DC554D0B-3F13-4A84-ACC6-E882957D2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38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1805</xdr:col>
      <xdr:colOff>0</xdr:colOff>
      <xdr:row>89</xdr:row>
      <xdr:rowOff>0</xdr:rowOff>
    </xdr:from>
    <xdr:ext cx="152400" cy="152400"/>
    <xdr:pic>
      <xdr:nvPicPr>
        <xdr:cNvPr id="1814" name="Image 1813">
          <a:extLst>
            <a:ext uri="{FF2B5EF4-FFF2-40B4-BE49-F238E27FC236}">
              <a16:creationId xmlns:a16="http://schemas.microsoft.com/office/drawing/2014/main" id="{BDFE85FC-D9D6-46FB-80DB-D2A1310E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02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1806</xdr:col>
      <xdr:colOff>0</xdr:colOff>
      <xdr:row>89</xdr:row>
      <xdr:rowOff>0</xdr:rowOff>
    </xdr:from>
    <xdr:ext cx="152400" cy="152400"/>
    <xdr:pic>
      <xdr:nvPicPr>
        <xdr:cNvPr id="1815" name="Image 1814">
          <a:extLst>
            <a:ext uri="{FF2B5EF4-FFF2-40B4-BE49-F238E27FC236}">
              <a16:creationId xmlns:a16="http://schemas.microsoft.com/office/drawing/2014/main" id="{3F597DB8-71B6-4979-A5D9-89EEC60D8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66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1807</xdr:col>
      <xdr:colOff>0</xdr:colOff>
      <xdr:row>89</xdr:row>
      <xdr:rowOff>0</xdr:rowOff>
    </xdr:from>
    <xdr:ext cx="152400" cy="152400"/>
    <xdr:pic>
      <xdr:nvPicPr>
        <xdr:cNvPr id="1816" name="Image 1815">
          <a:extLst>
            <a:ext uri="{FF2B5EF4-FFF2-40B4-BE49-F238E27FC236}">
              <a16:creationId xmlns:a16="http://schemas.microsoft.com/office/drawing/2014/main" id="{E1B13816-15E1-4C8C-90A6-0156791EF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31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1808</xdr:col>
      <xdr:colOff>0</xdr:colOff>
      <xdr:row>89</xdr:row>
      <xdr:rowOff>0</xdr:rowOff>
    </xdr:from>
    <xdr:ext cx="152400" cy="152400"/>
    <xdr:pic>
      <xdr:nvPicPr>
        <xdr:cNvPr id="1817" name="Image 1816">
          <a:extLst>
            <a:ext uri="{FF2B5EF4-FFF2-40B4-BE49-F238E27FC236}">
              <a16:creationId xmlns:a16="http://schemas.microsoft.com/office/drawing/2014/main" id="{FAB8880B-9C99-4C09-AC5A-7F7460480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95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1809</xdr:col>
      <xdr:colOff>0</xdr:colOff>
      <xdr:row>89</xdr:row>
      <xdr:rowOff>0</xdr:rowOff>
    </xdr:from>
    <xdr:ext cx="152400" cy="152400"/>
    <xdr:pic>
      <xdr:nvPicPr>
        <xdr:cNvPr id="1818" name="Image 1817">
          <a:extLst>
            <a:ext uri="{FF2B5EF4-FFF2-40B4-BE49-F238E27FC236}">
              <a16:creationId xmlns:a16="http://schemas.microsoft.com/office/drawing/2014/main" id="{623E1B8A-B8CC-4D72-AF3C-50B8B0030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59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1810</xdr:col>
      <xdr:colOff>0</xdr:colOff>
      <xdr:row>89</xdr:row>
      <xdr:rowOff>0</xdr:rowOff>
    </xdr:from>
    <xdr:ext cx="152400" cy="152400"/>
    <xdr:pic>
      <xdr:nvPicPr>
        <xdr:cNvPr id="1819" name="Image 1818">
          <a:extLst>
            <a:ext uri="{FF2B5EF4-FFF2-40B4-BE49-F238E27FC236}">
              <a16:creationId xmlns:a16="http://schemas.microsoft.com/office/drawing/2014/main" id="{98D797F8-34B4-4352-A59B-B66A3B32F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23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1811</xdr:col>
      <xdr:colOff>0</xdr:colOff>
      <xdr:row>89</xdr:row>
      <xdr:rowOff>0</xdr:rowOff>
    </xdr:from>
    <xdr:ext cx="152400" cy="152400"/>
    <xdr:pic>
      <xdr:nvPicPr>
        <xdr:cNvPr id="1820" name="Image 1819">
          <a:extLst>
            <a:ext uri="{FF2B5EF4-FFF2-40B4-BE49-F238E27FC236}">
              <a16:creationId xmlns:a16="http://schemas.microsoft.com/office/drawing/2014/main" id="{64288027-B169-4EEF-BE8E-46F272F9E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88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1812</xdr:col>
      <xdr:colOff>0</xdr:colOff>
      <xdr:row>89</xdr:row>
      <xdr:rowOff>0</xdr:rowOff>
    </xdr:from>
    <xdr:ext cx="152400" cy="152400"/>
    <xdr:pic>
      <xdr:nvPicPr>
        <xdr:cNvPr id="1821" name="Image 1820">
          <a:extLst>
            <a:ext uri="{FF2B5EF4-FFF2-40B4-BE49-F238E27FC236}">
              <a16:creationId xmlns:a16="http://schemas.microsoft.com/office/drawing/2014/main" id="{4C65126D-52D1-4C26-A6AE-254D8D5B7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52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1813</xdr:col>
      <xdr:colOff>0</xdr:colOff>
      <xdr:row>89</xdr:row>
      <xdr:rowOff>0</xdr:rowOff>
    </xdr:from>
    <xdr:ext cx="152400" cy="152400"/>
    <xdr:pic>
      <xdr:nvPicPr>
        <xdr:cNvPr id="1822" name="Image 1821">
          <a:extLst>
            <a:ext uri="{FF2B5EF4-FFF2-40B4-BE49-F238E27FC236}">
              <a16:creationId xmlns:a16="http://schemas.microsoft.com/office/drawing/2014/main" id="{1839AD68-777B-4713-B1DE-B14BD7F85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16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1814</xdr:col>
      <xdr:colOff>0</xdr:colOff>
      <xdr:row>89</xdr:row>
      <xdr:rowOff>0</xdr:rowOff>
    </xdr:from>
    <xdr:ext cx="152400" cy="152400"/>
    <xdr:pic>
      <xdr:nvPicPr>
        <xdr:cNvPr id="1823" name="Image 1822">
          <a:extLst>
            <a:ext uri="{FF2B5EF4-FFF2-40B4-BE49-F238E27FC236}">
              <a16:creationId xmlns:a16="http://schemas.microsoft.com/office/drawing/2014/main" id="{13AD222D-FA48-4EFC-9AD6-538B8E7F5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80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1815</xdr:col>
      <xdr:colOff>0</xdr:colOff>
      <xdr:row>89</xdr:row>
      <xdr:rowOff>0</xdr:rowOff>
    </xdr:from>
    <xdr:ext cx="152400" cy="152400"/>
    <xdr:pic>
      <xdr:nvPicPr>
        <xdr:cNvPr id="1824" name="Image 1823">
          <a:extLst>
            <a:ext uri="{FF2B5EF4-FFF2-40B4-BE49-F238E27FC236}">
              <a16:creationId xmlns:a16="http://schemas.microsoft.com/office/drawing/2014/main" id="{D5C7D378-C342-4D3D-A984-B5C7C551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45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1816</xdr:col>
      <xdr:colOff>0</xdr:colOff>
      <xdr:row>89</xdr:row>
      <xdr:rowOff>0</xdr:rowOff>
    </xdr:from>
    <xdr:ext cx="152400" cy="152400"/>
    <xdr:pic>
      <xdr:nvPicPr>
        <xdr:cNvPr id="1825" name="Image 1824">
          <a:extLst>
            <a:ext uri="{FF2B5EF4-FFF2-40B4-BE49-F238E27FC236}">
              <a16:creationId xmlns:a16="http://schemas.microsoft.com/office/drawing/2014/main" id="{29D59A83-DEB2-4328-ABFC-3FC87196B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09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1817</xdr:col>
      <xdr:colOff>0</xdr:colOff>
      <xdr:row>89</xdr:row>
      <xdr:rowOff>0</xdr:rowOff>
    </xdr:from>
    <xdr:ext cx="152400" cy="152400"/>
    <xdr:pic>
      <xdr:nvPicPr>
        <xdr:cNvPr id="1826" name="Image 1825">
          <a:extLst>
            <a:ext uri="{FF2B5EF4-FFF2-40B4-BE49-F238E27FC236}">
              <a16:creationId xmlns:a16="http://schemas.microsoft.com/office/drawing/2014/main" id="{CEE84587-3A29-4A7E-BA7C-967D8B6D1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3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1818</xdr:col>
      <xdr:colOff>0</xdr:colOff>
      <xdr:row>89</xdr:row>
      <xdr:rowOff>0</xdr:rowOff>
    </xdr:from>
    <xdr:ext cx="152400" cy="152400"/>
    <xdr:pic>
      <xdr:nvPicPr>
        <xdr:cNvPr id="1827" name="Image 1826">
          <a:extLst>
            <a:ext uri="{FF2B5EF4-FFF2-40B4-BE49-F238E27FC236}">
              <a16:creationId xmlns:a16="http://schemas.microsoft.com/office/drawing/2014/main" id="{46D074B4-E890-4D95-90FE-8830A0DA1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37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1819</xdr:col>
      <xdr:colOff>0</xdr:colOff>
      <xdr:row>89</xdr:row>
      <xdr:rowOff>0</xdr:rowOff>
    </xdr:from>
    <xdr:ext cx="152400" cy="152400"/>
    <xdr:pic>
      <xdr:nvPicPr>
        <xdr:cNvPr id="1828" name="Image 1827">
          <a:extLst>
            <a:ext uri="{FF2B5EF4-FFF2-40B4-BE49-F238E27FC236}">
              <a16:creationId xmlns:a16="http://schemas.microsoft.com/office/drawing/2014/main" id="{50ACB225-AFBC-433D-A7D2-3DF5233AE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1820</xdr:col>
      <xdr:colOff>0</xdr:colOff>
      <xdr:row>89</xdr:row>
      <xdr:rowOff>0</xdr:rowOff>
    </xdr:from>
    <xdr:ext cx="152400" cy="152400"/>
    <xdr:pic>
      <xdr:nvPicPr>
        <xdr:cNvPr id="1829" name="Image 1828">
          <a:extLst>
            <a:ext uri="{FF2B5EF4-FFF2-40B4-BE49-F238E27FC236}">
              <a16:creationId xmlns:a16="http://schemas.microsoft.com/office/drawing/2014/main" id="{38776B16-2E1B-4B85-B12F-F7A3AEB73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66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1821</xdr:col>
      <xdr:colOff>0</xdr:colOff>
      <xdr:row>89</xdr:row>
      <xdr:rowOff>0</xdr:rowOff>
    </xdr:from>
    <xdr:ext cx="152400" cy="152400"/>
    <xdr:pic>
      <xdr:nvPicPr>
        <xdr:cNvPr id="1830" name="Image 1829">
          <a:extLst>
            <a:ext uri="{FF2B5EF4-FFF2-40B4-BE49-F238E27FC236}">
              <a16:creationId xmlns:a16="http://schemas.microsoft.com/office/drawing/2014/main" id="{B6A97B2E-2F7D-4D68-A7BE-CAF26AE29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30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1822</xdr:col>
      <xdr:colOff>0</xdr:colOff>
      <xdr:row>89</xdr:row>
      <xdr:rowOff>0</xdr:rowOff>
    </xdr:from>
    <xdr:ext cx="152400" cy="152400"/>
    <xdr:pic>
      <xdr:nvPicPr>
        <xdr:cNvPr id="1831" name="Image 1830">
          <a:extLst>
            <a:ext uri="{FF2B5EF4-FFF2-40B4-BE49-F238E27FC236}">
              <a16:creationId xmlns:a16="http://schemas.microsoft.com/office/drawing/2014/main" id="{83053E41-8C3D-4108-B060-FDC0BD02A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4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1823</xdr:col>
      <xdr:colOff>0</xdr:colOff>
      <xdr:row>89</xdr:row>
      <xdr:rowOff>0</xdr:rowOff>
    </xdr:from>
    <xdr:ext cx="152400" cy="152400"/>
    <xdr:pic>
      <xdr:nvPicPr>
        <xdr:cNvPr id="1832" name="Image 1831">
          <a:extLst>
            <a:ext uri="{FF2B5EF4-FFF2-40B4-BE49-F238E27FC236}">
              <a16:creationId xmlns:a16="http://schemas.microsoft.com/office/drawing/2014/main" id="{07300FAB-BAE3-43B5-A375-1D813C8A0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58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1824</xdr:col>
      <xdr:colOff>0</xdr:colOff>
      <xdr:row>89</xdr:row>
      <xdr:rowOff>0</xdr:rowOff>
    </xdr:from>
    <xdr:ext cx="152400" cy="152400"/>
    <xdr:pic>
      <xdr:nvPicPr>
        <xdr:cNvPr id="1833" name="Image 1832">
          <a:extLst>
            <a:ext uri="{FF2B5EF4-FFF2-40B4-BE49-F238E27FC236}">
              <a16:creationId xmlns:a16="http://schemas.microsoft.com/office/drawing/2014/main" id="{F3ACFBD7-DF75-413B-AA38-4AD90D4B3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23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1825</xdr:col>
      <xdr:colOff>0</xdr:colOff>
      <xdr:row>89</xdr:row>
      <xdr:rowOff>0</xdr:rowOff>
    </xdr:from>
    <xdr:ext cx="152400" cy="152400"/>
    <xdr:pic>
      <xdr:nvPicPr>
        <xdr:cNvPr id="1834" name="Image 1833">
          <a:extLst>
            <a:ext uri="{FF2B5EF4-FFF2-40B4-BE49-F238E27FC236}">
              <a16:creationId xmlns:a16="http://schemas.microsoft.com/office/drawing/2014/main" id="{F29246BC-9366-4A6B-9190-CA798EF40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87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1826</xdr:col>
      <xdr:colOff>0</xdr:colOff>
      <xdr:row>89</xdr:row>
      <xdr:rowOff>0</xdr:rowOff>
    </xdr:from>
    <xdr:ext cx="152400" cy="152400"/>
    <xdr:pic>
      <xdr:nvPicPr>
        <xdr:cNvPr id="1835" name="Image 1834">
          <a:extLst>
            <a:ext uri="{FF2B5EF4-FFF2-40B4-BE49-F238E27FC236}">
              <a16:creationId xmlns:a16="http://schemas.microsoft.com/office/drawing/2014/main" id="{1B3FC53F-7DD0-418C-ADDD-2611F509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51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1827</xdr:col>
      <xdr:colOff>0</xdr:colOff>
      <xdr:row>89</xdr:row>
      <xdr:rowOff>0</xdr:rowOff>
    </xdr:from>
    <xdr:ext cx="152400" cy="152400"/>
    <xdr:pic>
      <xdr:nvPicPr>
        <xdr:cNvPr id="1836" name="Image 1835">
          <a:extLst>
            <a:ext uri="{FF2B5EF4-FFF2-40B4-BE49-F238E27FC236}">
              <a16:creationId xmlns:a16="http://schemas.microsoft.com/office/drawing/2014/main" id="{DDB06E65-3444-4542-93C4-A32E7A903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15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1828</xdr:col>
      <xdr:colOff>0</xdr:colOff>
      <xdr:row>89</xdr:row>
      <xdr:rowOff>0</xdr:rowOff>
    </xdr:from>
    <xdr:ext cx="152400" cy="152400"/>
    <xdr:pic>
      <xdr:nvPicPr>
        <xdr:cNvPr id="1837" name="Image 1836">
          <a:extLst>
            <a:ext uri="{FF2B5EF4-FFF2-40B4-BE49-F238E27FC236}">
              <a16:creationId xmlns:a16="http://schemas.microsoft.com/office/drawing/2014/main" id="{F3B0C582-F0C6-4C60-9043-A9D077FA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80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1829</xdr:col>
      <xdr:colOff>0</xdr:colOff>
      <xdr:row>89</xdr:row>
      <xdr:rowOff>0</xdr:rowOff>
    </xdr:from>
    <xdr:ext cx="152400" cy="152400"/>
    <xdr:pic>
      <xdr:nvPicPr>
        <xdr:cNvPr id="1838" name="Image 1837">
          <a:extLst>
            <a:ext uri="{FF2B5EF4-FFF2-40B4-BE49-F238E27FC236}">
              <a16:creationId xmlns:a16="http://schemas.microsoft.com/office/drawing/2014/main" id="{FA2256B2-40B1-4EBF-A959-D335F135A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44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1830</xdr:col>
      <xdr:colOff>0</xdr:colOff>
      <xdr:row>89</xdr:row>
      <xdr:rowOff>0</xdr:rowOff>
    </xdr:from>
    <xdr:ext cx="152400" cy="152400"/>
    <xdr:pic>
      <xdr:nvPicPr>
        <xdr:cNvPr id="1839" name="Image 1838">
          <a:extLst>
            <a:ext uri="{FF2B5EF4-FFF2-40B4-BE49-F238E27FC236}">
              <a16:creationId xmlns:a16="http://schemas.microsoft.com/office/drawing/2014/main" id="{0A51357D-2362-4E5A-BB0B-942FBE180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08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1831</xdr:col>
      <xdr:colOff>0</xdr:colOff>
      <xdr:row>89</xdr:row>
      <xdr:rowOff>0</xdr:rowOff>
    </xdr:from>
    <xdr:ext cx="152400" cy="152400"/>
    <xdr:pic>
      <xdr:nvPicPr>
        <xdr:cNvPr id="1840" name="Image 1839">
          <a:extLst>
            <a:ext uri="{FF2B5EF4-FFF2-40B4-BE49-F238E27FC236}">
              <a16:creationId xmlns:a16="http://schemas.microsoft.com/office/drawing/2014/main" id="{6B036AE1-D9EF-4C8C-AC0E-8D1D90BD1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72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1832</xdr:col>
      <xdr:colOff>0</xdr:colOff>
      <xdr:row>89</xdr:row>
      <xdr:rowOff>0</xdr:rowOff>
    </xdr:from>
    <xdr:ext cx="152400" cy="152400"/>
    <xdr:pic>
      <xdr:nvPicPr>
        <xdr:cNvPr id="1841" name="Image 1840">
          <a:extLst>
            <a:ext uri="{FF2B5EF4-FFF2-40B4-BE49-F238E27FC236}">
              <a16:creationId xmlns:a16="http://schemas.microsoft.com/office/drawing/2014/main" id="{615CC2EF-1937-46A1-80BD-D2113A799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37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1833</xdr:col>
      <xdr:colOff>0</xdr:colOff>
      <xdr:row>89</xdr:row>
      <xdr:rowOff>0</xdr:rowOff>
    </xdr:from>
    <xdr:ext cx="152400" cy="152400"/>
    <xdr:pic>
      <xdr:nvPicPr>
        <xdr:cNvPr id="1842" name="Image 1841">
          <a:extLst>
            <a:ext uri="{FF2B5EF4-FFF2-40B4-BE49-F238E27FC236}">
              <a16:creationId xmlns:a16="http://schemas.microsoft.com/office/drawing/2014/main" id="{55F846A5-A892-4B00-933A-107BB309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01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1834</xdr:col>
      <xdr:colOff>0</xdr:colOff>
      <xdr:row>89</xdr:row>
      <xdr:rowOff>0</xdr:rowOff>
    </xdr:from>
    <xdr:ext cx="152400" cy="152400"/>
    <xdr:pic>
      <xdr:nvPicPr>
        <xdr:cNvPr id="1843" name="Image 1842">
          <a:extLst>
            <a:ext uri="{FF2B5EF4-FFF2-40B4-BE49-F238E27FC236}">
              <a16:creationId xmlns:a16="http://schemas.microsoft.com/office/drawing/2014/main" id="{BA3BCA5F-81A9-4AC3-8E93-E8F251097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65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1835</xdr:col>
      <xdr:colOff>0</xdr:colOff>
      <xdr:row>89</xdr:row>
      <xdr:rowOff>0</xdr:rowOff>
    </xdr:from>
    <xdr:ext cx="152400" cy="152400"/>
    <xdr:pic>
      <xdr:nvPicPr>
        <xdr:cNvPr id="1844" name="Image 1843">
          <a:extLst>
            <a:ext uri="{FF2B5EF4-FFF2-40B4-BE49-F238E27FC236}">
              <a16:creationId xmlns:a16="http://schemas.microsoft.com/office/drawing/2014/main" id="{21DECE60-136F-4AB6-A36E-1D41ED006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29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1836</xdr:col>
      <xdr:colOff>0</xdr:colOff>
      <xdr:row>89</xdr:row>
      <xdr:rowOff>0</xdr:rowOff>
    </xdr:from>
    <xdr:ext cx="152400" cy="152400"/>
    <xdr:pic>
      <xdr:nvPicPr>
        <xdr:cNvPr id="1845" name="Image 1844">
          <a:extLst>
            <a:ext uri="{FF2B5EF4-FFF2-40B4-BE49-F238E27FC236}">
              <a16:creationId xmlns:a16="http://schemas.microsoft.com/office/drawing/2014/main" id="{601E96E0-E22B-42FE-A149-892626027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94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1837</xdr:col>
      <xdr:colOff>0</xdr:colOff>
      <xdr:row>89</xdr:row>
      <xdr:rowOff>0</xdr:rowOff>
    </xdr:from>
    <xdr:ext cx="152400" cy="152400"/>
    <xdr:pic>
      <xdr:nvPicPr>
        <xdr:cNvPr id="1846" name="Image 1845">
          <a:extLst>
            <a:ext uri="{FF2B5EF4-FFF2-40B4-BE49-F238E27FC236}">
              <a16:creationId xmlns:a16="http://schemas.microsoft.com/office/drawing/2014/main" id="{6C8C57D3-6CC3-410D-9AAC-67B3E0C10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58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1838</xdr:col>
      <xdr:colOff>0</xdr:colOff>
      <xdr:row>89</xdr:row>
      <xdr:rowOff>0</xdr:rowOff>
    </xdr:from>
    <xdr:ext cx="152400" cy="152400"/>
    <xdr:pic>
      <xdr:nvPicPr>
        <xdr:cNvPr id="1847" name="Image 1846">
          <a:extLst>
            <a:ext uri="{FF2B5EF4-FFF2-40B4-BE49-F238E27FC236}">
              <a16:creationId xmlns:a16="http://schemas.microsoft.com/office/drawing/2014/main" id="{D00736D2-6D8F-4B48-964C-640F3BCD7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22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1839</xdr:col>
      <xdr:colOff>0</xdr:colOff>
      <xdr:row>89</xdr:row>
      <xdr:rowOff>0</xdr:rowOff>
    </xdr:from>
    <xdr:ext cx="152400" cy="152400"/>
    <xdr:pic>
      <xdr:nvPicPr>
        <xdr:cNvPr id="1848" name="Image 1847">
          <a:extLst>
            <a:ext uri="{FF2B5EF4-FFF2-40B4-BE49-F238E27FC236}">
              <a16:creationId xmlns:a16="http://schemas.microsoft.com/office/drawing/2014/main" id="{1F9C7DB8-E8BA-484A-8EEB-16E6ACC3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86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1840</xdr:col>
      <xdr:colOff>0</xdr:colOff>
      <xdr:row>89</xdr:row>
      <xdr:rowOff>0</xdr:rowOff>
    </xdr:from>
    <xdr:ext cx="152400" cy="152400"/>
    <xdr:pic>
      <xdr:nvPicPr>
        <xdr:cNvPr id="1849" name="Image 1848">
          <a:extLst>
            <a:ext uri="{FF2B5EF4-FFF2-40B4-BE49-F238E27FC236}">
              <a16:creationId xmlns:a16="http://schemas.microsoft.com/office/drawing/2014/main" id="{6F9C32EA-C4EE-43C3-AD62-577F098E7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51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1841</xdr:col>
      <xdr:colOff>0</xdr:colOff>
      <xdr:row>89</xdr:row>
      <xdr:rowOff>0</xdr:rowOff>
    </xdr:from>
    <xdr:ext cx="152400" cy="152400"/>
    <xdr:pic>
      <xdr:nvPicPr>
        <xdr:cNvPr id="1850" name="Image 1849">
          <a:extLst>
            <a:ext uri="{FF2B5EF4-FFF2-40B4-BE49-F238E27FC236}">
              <a16:creationId xmlns:a16="http://schemas.microsoft.com/office/drawing/2014/main" id="{6C0C99B3-F9A9-4134-ADE6-00149F7C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15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1842</xdr:col>
      <xdr:colOff>0</xdr:colOff>
      <xdr:row>89</xdr:row>
      <xdr:rowOff>0</xdr:rowOff>
    </xdr:from>
    <xdr:ext cx="152400" cy="152400"/>
    <xdr:pic>
      <xdr:nvPicPr>
        <xdr:cNvPr id="1851" name="Image 1850">
          <a:extLst>
            <a:ext uri="{FF2B5EF4-FFF2-40B4-BE49-F238E27FC236}">
              <a16:creationId xmlns:a16="http://schemas.microsoft.com/office/drawing/2014/main" id="{0945E3DE-8F4A-4556-B432-5C54ACEFF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79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1843</xdr:col>
      <xdr:colOff>0</xdr:colOff>
      <xdr:row>89</xdr:row>
      <xdr:rowOff>0</xdr:rowOff>
    </xdr:from>
    <xdr:ext cx="152400" cy="152400"/>
    <xdr:pic>
      <xdr:nvPicPr>
        <xdr:cNvPr id="1852" name="Image 1851">
          <a:extLst>
            <a:ext uri="{FF2B5EF4-FFF2-40B4-BE49-F238E27FC236}">
              <a16:creationId xmlns:a16="http://schemas.microsoft.com/office/drawing/2014/main" id="{D5831731-CE77-4CC3-9113-C8BF2883B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43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1844</xdr:col>
      <xdr:colOff>0</xdr:colOff>
      <xdr:row>89</xdr:row>
      <xdr:rowOff>0</xdr:rowOff>
    </xdr:from>
    <xdr:ext cx="152400" cy="152400"/>
    <xdr:pic>
      <xdr:nvPicPr>
        <xdr:cNvPr id="1853" name="Image 1852">
          <a:extLst>
            <a:ext uri="{FF2B5EF4-FFF2-40B4-BE49-F238E27FC236}">
              <a16:creationId xmlns:a16="http://schemas.microsoft.com/office/drawing/2014/main" id="{A3035CE7-87F1-4613-9BAF-BBC371B54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08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1845</xdr:col>
      <xdr:colOff>0</xdr:colOff>
      <xdr:row>89</xdr:row>
      <xdr:rowOff>0</xdr:rowOff>
    </xdr:from>
    <xdr:ext cx="152400" cy="152400"/>
    <xdr:pic>
      <xdr:nvPicPr>
        <xdr:cNvPr id="1854" name="Image 1853">
          <a:extLst>
            <a:ext uri="{FF2B5EF4-FFF2-40B4-BE49-F238E27FC236}">
              <a16:creationId xmlns:a16="http://schemas.microsoft.com/office/drawing/2014/main" id="{DB263282-8F4A-4471-B1BB-63587247C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72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1846</xdr:col>
      <xdr:colOff>0</xdr:colOff>
      <xdr:row>89</xdr:row>
      <xdr:rowOff>0</xdr:rowOff>
    </xdr:from>
    <xdr:ext cx="152400" cy="152400"/>
    <xdr:pic>
      <xdr:nvPicPr>
        <xdr:cNvPr id="1855" name="Image 1854">
          <a:extLst>
            <a:ext uri="{FF2B5EF4-FFF2-40B4-BE49-F238E27FC236}">
              <a16:creationId xmlns:a16="http://schemas.microsoft.com/office/drawing/2014/main" id="{DA18FC2F-3C59-48B0-92E1-BC9421979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36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1847</xdr:col>
      <xdr:colOff>0</xdr:colOff>
      <xdr:row>89</xdr:row>
      <xdr:rowOff>0</xdr:rowOff>
    </xdr:from>
    <xdr:ext cx="152400" cy="152400"/>
    <xdr:pic>
      <xdr:nvPicPr>
        <xdr:cNvPr id="1856" name="Image 1855">
          <a:extLst>
            <a:ext uri="{FF2B5EF4-FFF2-40B4-BE49-F238E27FC236}">
              <a16:creationId xmlns:a16="http://schemas.microsoft.com/office/drawing/2014/main" id="{B02DDA32-2085-4313-A661-D73106FF8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00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1848</xdr:col>
      <xdr:colOff>0</xdr:colOff>
      <xdr:row>89</xdr:row>
      <xdr:rowOff>0</xdr:rowOff>
    </xdr:from>
    <xdr:ext cx="152400" cy="152400"/>
    <xdr:pic>
      <xdr:nvPicPr>
        <xdr:cNvPr id="1857" name="Image 1856">
          <a:extLst>
            <a:ext uri="{FF2B5EF4-FFF2-40B4-BE49-F238E27FC236}">
              <a16:creationId xmlns:a16="http://schemas.microsoft.com/office/drawing/2014/main" id="{F3D0C9D1-523B-4D74-B218-4B28E522D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65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1849</xdr:col>
      <xdr:colOff>0</xdr:colOff>
      <xdr:row>89</xdr:row>
      <xdr:rowOff>0</xdr:rowOff>
    </xdr:from>
    <xdr:ext cx="152400" cy="152400"/>
    <xdr:pic>
      <xdr:nvPicPr>
        <xdr:cNvPr id="1858" name="Image 1857">
          <a:extLst>
            <a:ext uri="{FF2B5EF4-FFF2-40B4-BE49-F238E27FC236}">
              <a16:creationId xmlns:a16="http://schemas.microsoft.com/office/drawing/2014/main" id="{28074F2D-18BF-4323-80AD-E7187D2BD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29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1850</xdr:col>
      <xdr:colOff>0</xdr:colOff>
      <xdr:row>89</xdr:row>
      <xdr:rowOff>0</xdr:rowOff>
    </xdr:from>
    <xdr:ext cx="152400" cy="152400"/>
    <xdr:pic>
      <xdr:nvPicPr>
        <xdr:cNvPr id="1859" name="Image 1858">
          <a:extLst>
            <a:ext uri="{FF2B5EF4-FFF2-40B4-BE49-F238E27FC236}">
              <a16:creationId xmlns:a16="http://schemas.microsoft.com/office/drawing/2014/main" id="{5761C561-BEE5-49F6-AAFD-CB29E5F9E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3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1851</xdr:col>
      <xdr:colOff>0</xdr:colOff>
      <xdr:row>89</xdr:row>
      <xdr:rowOff>0</xdr:rowOff>
    </xdr:from>
    <xdr:ext cx="152400" cy="152400"/>
    <xdr:pic>
      <xdr:nvPicPr>
        <xdr:cNvPr id="1860" name="Image 1859">
          <a:extLst>
            <a:ext uri="{FF2B5EF4-FFF2-40B4-BE49-F238E27FC236}">
              <a16:creationId xmlns:a16="http://schemas.microsoft.com/office/drawing/2014/main" id="{A43B3B1E-8981-4651-9CB2-EB472C4DB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57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1852</xdr:col>
      <xdr:colOff>0</xdr:colOff>
      <xdr:row>89</xdr:row>
      <xdr:rowOff>0</xdr:rowOff>
    </xdr:from>
    <xdr:ext cx="152400" cy="152400"/>
    <xdr:pic>
      <xdr:nvPicPr>
        <xdr:cNvPr id="1861" name="Image 1860">
          <a:extLst>
            <a:ext uri="{FF2B5EF4-FFF2-40B4-BE49-F238E27FC236}">
              <a16:creationId xmlns:a16="http://schemas.microsoft.com/office/drawing/2014/main" id="{A1B379A4-42BA-46FF-A8A4-792577F08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22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1853</xdr:col>
      <xdr:colOff>0</xdr:colOff>
      <xdr:row>89</xdr:row>
      <xdr:rowOff>0</xdr:rowOff>
    </xdr:from>
    <xdr:ext cx="152400" cy="152400"/>
    <xdr:pic>
      <xdr:nvPicPr>
        <xdr:cNvPr id="1862" name="Image 1861">
          <a:extLst>
            <a:ext uri="{FF2B5EF4-FFF2-40B4-BE49-F238E27FC236}">
              <a16:creationId xmlns:a16="http://schemas.microsoft.com/office/drawing/2014/main" id="{A9D09E72-ED82-45FA-A88C-91C214396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86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1854</xdr:col>
      <xdr:colOff>0</xdr:colOff>
      <xdr:row>89</xdr:row>
      <xdr:rowOff>0</xdr:rowOff>
    </xdr:from>
    <xdr:ext cx="152400" cy="152400"/>
    <xdr:pic>
      <xdr:nvPicPr>
        <xdr:cNvPr id="1863" name="Image 1862">
          <a:extLst>
            <a:ext uri="{FF2B5EF4-FFF2-40B4-BE49-F238E27FC236}">
              <a16:creationId xmlns:a16="http://schemas.microsoft.com/office/drawing/2014/main" id="{DA87EC7B-C6B7-4EFA-BB54-52844918D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50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1855</xdr:col>
      <xdr:colOff>0</xdr:colOff>
      <xdr:row>89</xdr:row>
      <xdr:rowOff>0</xdr:rowOff>
    </xdr:from>
    <xdr:ext cx="152400" cy="152400"/>
    <xdr:pic>
      <xdr:nvPicPr>
        <xdr:cNvPr id="1864" name="Image 1863">
          <a:extLst>
            <a:ext uri="{FF2B5EF4-FFF2-40B4-BE49-F238E27FC236}">
              <a16:creationId xmlns:a16="http://schemas.microsoft.com/office/drawing/2014/main" id="{AD3E5AFB-60BC-43A9-BDCD-C90347501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14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1856</xdr:col>
      <xdr:colOff>0</xdr:colOff>
      <xdr:row>89</xdr:row>
      <xdr:rowOff>0</xdr:rowOff>
    </xdr:from>
    <xdr:ext cx="152400" cy="152400"/>
    <xdr:pic>
      <xdr:nvPicPr>
        <xdr:cNvPr id="1865" name="Image 1864">
          <a:extLst>
            <a:ext uri="{FF2B5EF4-FFF2-40B4-BE49-F238E27FC236}">
              <a16:creationId xmlns:a16="http://schemas.microsoft.com/office/drawing/2014/main" id="{527EABF8-F472-4C70-897B-9227DEF6C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79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1857</xdr:col>
      <xdr:colOff>0</xdr:colOff>
      <xdr:row>89</xdr:row>
      <xdr:rowOff>0</xdr:rowOff>
    </xdr:from>
    <xdr:ext cx="152400" cy="152400"/>
    <xdr:pic>
      <xdr:nvPicPr>
        <xdr:cNvPr id="1866" name="Image 1865">
          <a:extLst>
            <a:ext uri="{FF2B5EF4-FFF2-40B4-BE49-F238E27FC236}">
              <a16:creationId xmlns:a16="http://schemas.microsoft.com/office/drawing/2014/main" id="{172CEBF5-C9D3-4B26-8B28-8B9CBBCC5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43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1858</xdr:col>
      <xdr:colOff>0</xdr:colOff>
      <xdr:row>89</xdr:row>
      <xdr:rowOff>0</xdr:rowOff>
    </xdr:from>
    <xdr:ext cx="152400" cy="152400"/>
    <xdr:pic>
      <xdr:nvPicPr>
        <xdr:cNvPr id="1867" name="Image 1866">
          <a:extLst>
            <a:ext uri="{FF2B5EF4-FFF2-40B4-BE49-F238E27FC236}">
              <a16:creationId xmlns:a16="http://schemas.microsoft.com/office/drawing/2014/main" id="{C2433B11-E1C2-420B-A548-53CE027C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07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1859</xdr:col>
      <xdr:colOff>0</xdr:colOff>
      <xdr:row>89</xdr:row>
      <xdr:rowOff>0</xdr:rowOff>
    </xdr:from>
    <xdr:ext cx="152400" cy="152400"/>
    <xdr:pic>
      <xdr:nvPicPr>
        <xdr:cNvPr id="1868" name="Image 1867">
          <a:extLst>
            <a:ext uri="{FF2B5EF4-FFF2-40B4-BE49-F238E27FC236}">
              <a16:creationId xmlns:a16="http://schemas.microsoft.com/office/drawing/2014/main" id="{558AAAAB-4680-44BB-91F2-90A24BF18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1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1860</xdr:col>
      <xdr:colOff>0</xdr:colOff>
      <xdr:row>89</xdr:row>
      <xdr:rowOff>0</xdr:rowOff>
    </xdr:from>
    <xdr:ext cx="152400" cy="152400"/>
    <xdr:pic>
      <xdr:nvPicPr>
        <xdr:cNvPr id="1869" name="Image 1868">
          <a:extLst>
            <a:ext uri="{FF2B5EF4-FFF2-40B4-BE49-F238E27FC236}">
              <a16:creationId xmlns:a16="http://schemas.microsoft.com/office/drawing/2014/main" id="{43DEDEDE-D2C0-4237-8C7A-FEDD5262C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36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1861</xdr:col>
      <xdr:colOff>0</xdr:colOff>
      <xdr:row>89</xdr:row>
      <xdr:rowOff>0</xdr:rowOff>
    </xdr:from>
    <xdr:ext cx="152400" cy="152400"/>
    <xdr:pic>
      <xdr:nvPicPr>
        <xdr:cNvPr id="1870" name="Image 1869">
          <a:extLst>
            <a:ext uri="{FF2B5EF4-FFF2-40B4-BE49-F238E27FC236}">
              <a16:creationId xmlns:a16="http://schemas.microsoft.com/office/drawing/2014/main" id="{CB2F833C-F422-40C8-AF33-C640B196A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00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1862</xdr:col>
      <xdr:colOff>0</xdr:colOff>
      <xdr:row>89</xdr:row>
      <xdr:rowOff>0</xdr:rowOff>
    </xdr:from>
    <xdr:ext cx="152400" cy="152400"/>
    <xdr:pic>
      <xdr:nvPicPr>
        <xdr:cNvPr id="1871" name="Image 1870">
          <a:extLst>
            <a:ext uri="{FF2B5EF4-FFF2-40B4-BE49-F238E27FC236}">
              <a16:creationId xmlns:a16="http://schemas.microsoft.com/office/drawing/2014/main" id="{CC42176A-4480-42F2-ACAC-FADC64CD8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64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1863</xdr:col>
      <xdr:colOff>0</xdr:colOff>
      <xdr:row>89</xdr:row>
      <xdr:rowOff>0</xdr:rowOff>
    </xdr:from>
    <xdr:ext cx="152400" cy="152400"/>
    <xdr:pic>
      <xdr:nvPicPr>
        <xdr:cNvPr id="1872" name="Image 1871">
          <a:extLst>
            <a:ext uri="{FF2B5EF4-FFF2-40B4-BE49-F238E27FC236}">
              <a16:creationId xmlns:a16="http://schemas.microsoft.com/office/drawing/2014/main" id="{96B982B5-A413-4CAD-945C-66E8853FF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28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1864</xdr:col>
      <xdr:colOff>0</xdr:colOff>
      <xdr:row>89</xdr:row>
      <xdr:rowOff>0</xdr:rowOff>
    </xdr:from>
    <xdr:ext cx="152400" cy="152400"/>
    <xdr:pic>
      <xdr:nvPicPr>
        <xdr:cNvPr id="1873" name="Image 1872">
          <a:extLst>
            <a:ext uri="{FF2B5EF4-FFF2-40B4-BE49-F238E27FC236}">
              <a16:creationId xmlns:a16="http://schemas.microsoft.com/office/drawing/2014/main" id="{B0251328-1B8C-4880-A568-81CB803B7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93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1865</xdr:col>
      <xdr:colOff>0</xdr:colOff>
      <xdr:row>89</xdr:row>
      <xdr:rowOff>0</xdr:rowOff>
    </xdr:from>
    <xdr:ext cx="152400" cy="152400"/>
    <xdr:pic>
      <xdr:nvPicPr>
        <xdr:cNvPr id="1874" name="Image 1873">
          <a:extLst>
            <a:ext uri="{FF2B5EF4-FFF2-40B4-BE49-F238E27FC236}">
              <a16:creationId xmlns:a16="http://schemas.microsoft.com/office/drawing/2014/main" id="{C0E5BFBD-74AF-49F5-9FCA-4AB7676A5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7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1866</xdr:col>
      <xdr:colOff>0</xdr:colOff>
      <xdr:row>89</xdr:row>
      <xdr:rowOff>0</xdr:rowOff>
    </xdr:from>
    <xdr:ext cx="152400" cy="152400"/>
    <xdr:pic>
      <xdr:nvPicPr>
        <xdr:cNvPr id="1875" name="Image 1874">
          <a:extLst>
            <a:ext uri="{FF2B5EF4-FFF2-40B4-BE49-F238E27FC236}">
              <a16:creationId xmlns:a16="http://schemas.microsoft.com/office/drawing/2014/main" id="{6C353809-8D2F-4060-B5B4-6C2B06C05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21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1867</xdr:col>
      <xdr:colOff>0</xdr:colOff>
      <xdr:row>89</xdr:row>
      <xdr:rowOff>0</xdr:rowOff>
    </xdr:from>
    <xdr:ext cx="152400" cy="152400"/>
    <xdr:pic>
      <xdr:nvPicPr>
        <xdr:cNvPr id="1876" name="Image 1875">
          <a:extLst>
            <a:ext uri="{FF2B5EF4-FFF2-40B4-BE49-F238E27FC236}">
              <a16:creationId xmlns:a16="http://schemas.microsoft.com/office/drawing/2014/main" id="{85066DCC-D4A0-401D-92D5-335CAC5C3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85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1868</xdr:col>
      <xdr:colOff>0</xdr:colOff>
      <xdr:row>89</xdr:row>
      <xdr:rowOff>0</xdr:rowOff>
    </xdr:from>
    <xdr:ext cx="152400" cy="152400"/>
    <xdr:pic>
      <xdr:nvPicPr>
        <xdr:cNvPr id="1877" name="Image 1876">
          <a:extLst>
            <a:ext uri="{FF2B5EF4-FFF2-40B4-BE49-F238E27FC236}">
              <a16:creationId xmlns:a16="http://schemas.microsoft.com/office/drawing/2014/main" id="{6B1C4AB2-2B07-47BE-8799-4B7A454C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450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1869</xdr:col>
      <xdr:colOff>0</xdr:colOff>
      <xdr:row>89</xdr:row>
      <xdr:rowOff>0</xdr:rowOff>
    </xdr:from>
    <xdr:ext cx="152400" cy="152400"/>
    <xdr:pic>
      <xdr:nvPicPr>
        <xdr:cNvPr id="1878" name="Image 1877">
          <a:extLst>
            <a:ext uri="{FF2B5EF4-FFF2-40B4-BE49-F238E27FC236}">
              <a16:creationId xmlns:a16="http://schemas.microsoft.com/office/drawing/2014/main" id="{E7A9802F-E5AA-4A23-8F15-639E5BF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14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1870</xdr:col>
      <xdr:colOff>0</xdr:colOff>
      <xdr:row>89</xdr:row>
      <xdr:rowOff>0</xdr:rowOff>
    </xdr:from>
    <xdr:ext cx="152400" cy="152400"/>
    <xdr:pic>
      <xdr:nvPicPr>
        <xdr:cNvPr id="1879" name="Image 1878">
          <a:extLst>
            <a:ext uri="{FF2B5EF4-FFF2-40B4-BE49-F238E27FC236}">
              <a16:creationId xmlns:a16="http://schemas.microsoft.com/office/drawing/2014/main" id="{CCF2D21C-7FF8-44C3-A757-5AEE58065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78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1871</xdr:col>
      <xdr:colOff>0</xdr:colOff>
      <xdr:row>89</xdr:row>
      <xdr:rowOff>0</xdr:rowOff>
    </xdr:from>
    <xdr:ext cx="152400" cy="152400"/>
    <xdr:pic>
      <xdr:nvPicPr>
        <xdr:cNvPr id="1880" name="Image 1879">
          <a:extLst>
            <a:ext uri="{FF2B5EF4-FFF2-40B4-BE49-F238E27FC236}">
              <a16:creationId xmlns:a16="http://schemas.microsoft.com/office/drawing/2014/main" id="{7FA007C8-444E-46C1-BE31-FC8074C4E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42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1872</xdr:col>
      <xdr:colOff>0</xdr:colOff>
      <xdr:row>89</xdr:row>
      <xdr:rowOff>0</xdr:rowOff>
    </xdr:from>
    <xdr:ext cx="152400" cy="152400"/>
    <xdr:pic>
      <xdr:nvPicPr>
        <xdr:cNvPr id="1881" name="Image 1880">
          <a:extLst>
            <a:ext uri="{FF2B5EF4-FFF2-40B4-BE49-F238E27FC236}">
              <a16:creationId xmlns:a16="http://schemas.microsoft.com/office/drawing/2014/main" id="{C1D37CE4-31FF-4067-9807-2F0437AB0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07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1873</xdr:col>
      <xdr:colOff>0</xdr:colOff>
      <xdr:row>89</xdr:row>
      <xdr:rowOff>0</xdr:rowOff>
    </xdr:from>
    <xdr:ext cx="152400" cy="152400"/>
    <xdr:pic>
      <xdr:nvPicPr>
        <xdr:cNvPr id="1882" name="Image 1881">
          <a:extLst>
            <a:ext uri="{FF2B5EF4-FFF2-40B4-BE49-F238E27FC236}">
              <a16:creationId xmlns:a16="http://schemas.microsoft.com/office/drawing/2014/main" id="{D834ADBB-C82E-4353-A6A1-1D52314AF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71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1874</xdr:col>
      <xdr:colOff>0</xdr:colOff>
      <xdr:row>89</xdr:row>
      <xdr:rowOff>0</xdr:rowOff>
    </xdr:from>
    <xdr:ext cx="152400" cy="152400"/>
    <xdr:pic>
      <xdr:nvPicPr>
        <xdr:cNvPr id="1883" name="Image 1882">
          <a:extLst>
            <a:ext uri="{FF2B5EF4-FFF2-40B4-BE49-F238E27FC236}">
              <a16:creationId xmlns:a16="http://schemas.microsoft.com/office/drawing/2014/main" id="{D5D8A714-30C9-4F12-BDE0-5F3FD5774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35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1875</xdr:col>
      <xdr:colOff>0</xdr:colOff>
      <xdr:row>89</xdr:row>
      <xdr:rowOff>0</xdr:rowOff>
    </xdr:from>
    <xdr:ext cx="152400" cy="152400"/>
    <xdr:pic>
      <xdr:nvPicPr>
        <xdr:cNvPr id="1884" name="Image 1883">
          <a:extLst>
            <a:ext uri="{FF2B5EF4-FFF2-40B4-BE49-F238E27FC236}">
              <a16:creationId xmlns:a16="http://schemas.microsoft.com/office/drawing/2014/main" id="{5762A81C-1F79-4872-A3E5-3F6B4135B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99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1876</xdr:col>
      <xdr:colOff>0</xdr:colOff>
      <xdr:row>89</xdr:row>
      <xdr:rowOff>0</xdr:rowOff>
    </xdr:from>
    <xdr:ext cx="152400" cy="152400"/>
    <xdr:pic>
      <xdr:nvPicPr>
        <xdr:cNvPr id="1885" name="Image 1884">
          <a:extLst>
            <a:ext uri="{FF2B5EF4-FFF2-40B4-BE49-F238E27FC236}">
              <a16:creationId xmlns:a16="http://schemas.microsoft.com/office/drawing/2014/main" id="{F436972A-0164-4477-AFEE-E7BF2F4B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64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1877</xdr:col>
      <xdr:colOff>0</xdr:colOff>
      <xdr:row>89</xdr:row>
      <xdr:rowOff>0</xdr:rowOff>
    </xdr:from>
    <xdr:ext cx="152400" cy="152400"/>
    <xdr:pic>
      <xdr:nvPicPr>
        <xdr:cNvPr id="1886" name="Image 1885">
          <a:extLst>
            <a:ext uri="{FF2B5EF4-FFF2-40B4-BE49-F238E27FC236}">
              <a16:creationId xmlns:a16="http://schemas.microsoft.com/office/drawing/2014/main" id="{410EB1AC-C13E-4B1F-9BAB-4532AD594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28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1878</xdr:col>
      <xdr:colOff>0</xdr:colOff>
      <xdr:row>89</xdr:row>
      <xdr:rowOff>0</xdr:rowOff>
    </xdr:from>
    <xdr:ext cx="152400" cy="152400"/>
    <xdr:pic>
      <xdr:nvPicPr>
        <xdr:cNvPr id="1887" name="Image 1886">
          <a:extLst>
            <a:ext uri="{FF2B5EF4-FFF2-40B4-BE49-F238E27FC236}">
              <a16:creationId xmlns:a16="http://schemas.microsoft.com/office/drawing/2014/main" id="{79DC2D78-7249-412C-97D7-74C622080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92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1879</xdr:col>
      <xdr:colOff>0</xdr:colOff>
      <xdr:row>89</xdr:row>
      <xdr:rowOff>0</xdr:rowOff>
    </xdr:from>
    <xdr:ext cx="152400" cy="152400"/>
    <xdr:pic>
      <xdr:nvPicPr>
        <xdr:cNvPr id="1888" name="Image 1887">
          <a:extLst>
            <a:ext uri="{FF2B5EF4-FFF2-40B4-BE49-F238E27FC236}">
              <a16:creationId xmlns:a16="http://schemas.microsoft.com/office/drawing/2014/main" id="{1FE529AD-545F-4D2D-BF77-F301C0FA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56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1880</xdr:col>
      <xdr:colOff>0</xdr:colOff>
      <xdr:row>89</xdr:row>
      <xdr:rowOff>0</xdr:rowOff>
    </xdr:from>
    <xdr:ext cx="152400" cy="152400"/>
    <xdr:pic>
      <xdr:nvPicPr>
        <xdr:cNvPr id="1889" name="Image 1888">
          <a:extLst>
            <a:ext uri="{FF2B5EF4-FFF2-40B4-BE49-F238E27FC236}">
              <a16:creationId xmlns:a16="http://schemas.microsoft.com/office/drawing/2014/main" id="{BB08AA4A-7EB1-43E2-B2B2-D14FB9740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21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1881</xdr:col>
      <xdr:colOff>0</xdr:colOff>
      <xdr:row>89</xdr:row>
      <xdr:rowOff>0</xdr:rowOff>
    </xdr:from>
    <xdr:ext cx="152400" cy="152400"/>
    <xdr:pic>
      <xdr:nvPicPr>
        <xdr:cNvPr id="1890" name="Image 1889">
          <a:extLst>
            <a:ext uri="{FF2B5EF4-FFF2-40B4-BE49-F238E27FC236}">
              <a16:creationId xmlns:a16="http://schemas.microsoft.com/office/drawing/2014/main" id="{C939A1DD-735C-4DDA-9443-9766A727E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85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1882</xdr:col>
      <xdr:colOff>0</xdr:colOff>
      <xdr:row>89</xdr:row>
      <xdr:rowOff>0</xdr:rowOff>
    </xdr:from>
    <xdr:ext cx="152400" cy="152400"/>
    <xdr:pic>
      <xdr:nvPicPr>
        <xdr:cNvPr id="1891" name="Image 1890">
          <a:extLst>
            <a:ext uri="{FF2B5EF4-FFF2-40B4-BE49-F238E27FC236}">
              <a16:creationId xmlns:a16="http://schemas.microsoft.com/office/drawing/2014/main" id="{C33162A2-1791-456F-8C53-C3B7337F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9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1883</xdr:col>
      <xdr:colOff>0</xdr:colOff>
      <xdr:row>89</xdr:row>
      <xdr:rowOff>0</xdr:rowOff>
    </xdr:from>
    <xdr:ext cx="152400" cy="152400"/>
    <xdr:pic>
      <xdr:nvPicPr>
        <xdr:cNvPr id="1892" name="Image 1891">
          <a:extLst>
            <a:ext uri="{FF2B5EF4-FFF2-40B4-BE49-F238E27FC236}">
              <a16:creationId xmlns:a16="http://schemas.microsoft.com/office/drawing/2014/main" id="{D959E5F2-9939-4313-8FBF-549BDE90E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13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1884</xdr:col>
      <xdr:colOff>0</xdr:colOff>
      <xdr:row>89</xdr:row>
      <xdr:rowOff>0</xdr:rowOff>
    </xdr:from>
    <xdr:ext cx="152400" cy="152400"/>
    <xdr:pic>
      <xdr:nvPicPr>
        <xdr:cNvPr id="1893" name="Image 1892">
          <a:extLst>
            <a:ext uri="{FF2B5EF4-FFF2-40B4-BE49-F238E27FC236}">
              <a16:creationId xmlns:a16="http://schemas.microsoft.com/office/drawing/2014/main" id="{CDEA40FD-D9D9-4A8A-B85B-E046F6530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8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1885</xdr:col>
      <xdr:colOff>0</xdr:colOff>
      <xdr:row>89</xdr:row>
      <xdr:rowOff>0</xdr:rowOff>
    </xdr:from>
    <xdr:ext cx="152400" cy="152400"/>
    <xdr:pic>
      <xdr:nvPicPr>
        <xdr:cNvPr id="1894" name="Image 1893">
          <a:extLst>
            <a:ext uri="{FF2B5EF4-FFF2-40B4-BE49-F238E27FC236}">
              <a16:creationId xmlns:a16="http://schemas.microsoft.com/office/drawing/2014/main" id="{811F8C47-1A5A-436D-86D8-FF7F1F9B8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42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1886</xdr:col>
      <xdr:colOff>0</xdr:colOff>
      <xdr:row>89</xdr:row>
      <xdr:rowOff>0</xdr:rowOff>
    </xdr:from>
    <xdr:ext cx="152400" cy="152400"/>
    <xdr:pic>
      <xdr:nvPicPr>
        <xdr:cNvPr id="1895" name="Image 1894">
          <a:extLst>
            <a:ext uri="{FF2B5EF4-FFF2-40B4-BE49-F238E27FC236}">
              <a16:creationId xmlns:a16="http://schemas.microsoft.com/office/drawing/2014/main" id="{74D48ADB-B5B9-426A-B435-9F72F0760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06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1887</xdr:col>
      <xdr:colOff>0</xdr:colOff>
      <xdr:row>89</xdr:row>
      <xdr:rowOff>0</xdr:rowOff>
    </xdr:from>
    <xdr:ext cx="152400" cy="152400"/>
    <xdr:pic>
      <xdr:nvPicPr>
        <xdr:cNvPr id="1896" name="Image 1895">
          <a:extLst>
            <a:ext uri="{FF2B5EF4-FFF2-40B4-BE49-F238E27FC236}">
              <a16:creationId xmlns:a16="http://schemas.microsoft.com/office/drawing/2014/main" id="{C808475B-ABE1-4487-8AC9-B3A8911D0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70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1888</xdr:col>
      <xdr:colOff>0</xdr:colOff>
      <xdr:row>89</xdr:row>
      <xdr:rowOff>0</xdr:rowOff>
    </xdr:from>
    <xdr:ext cx="152400" cy="152400"/>
    <xdr:pic>
      <xdr:nvPicPr>
        <xdr:cNvPr id="1897" name="Image 1896">
          <a:extLst>
            <a:ext uri="{FF2B5EF4-FFF2-40B4-BE49-F238E27FC236}">
              <a16:creationId xmlns:a16="http://schemas.microsoft.com/office/drawing/2014/main" id="{9D989D79-353E-41C9-AE04-088C11968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35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1889</xdr:col>
      <xdr:colOff>0</xdr:colOff>
      <xdr:row>89</xdr:row>
      <xdr:rowOff>0</xdr:rowOff>
    </xdr:from>
    <xdr:ext cx="152400" cy="152400"/>
    <xdr:pic>
      <xdr:nvPicPr>
        <xdr:cNvPr id="1898" name="Image 1897">
          <a:extLst>
            <a:ext uri="{FF2B5EF4-FFF2-40B4-BE49-F238E27FC236}">
              <a16:creationId xmlns:a16="http://schemas.microsoft.com/office/drawing/2014/main" id="{4F06F772-06BF-4697-90A2-1361081F0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99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1890</xdr:col>
      <xdr:colOff>0</xdr:colOff>
      <xdr:row>89</xdr:row>
      <xdr:rowOff>0</xdr:rowOff>
    </xdr:from>
    <xdr:ext cx="152400" cy="152400"/>
    <xdr:pic>
      <xdr:nvPicPr>
        <xdr:cNvPr id="1899" name="Image 1898">
          <a:extLst>
            <a:ext uri="{FF2B5EF4-FFF2-40B4-BE49-F238E27FC236}">
              <a16:creationId xmlns:a16="http://schemas.microsoft.com/office/drawing/2014/main" id="{E0930622-D8FD-4534-90A3-88DC91B2C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63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1891</xdr:col>
      <xdr:colOff>0</xdr:colOff>
      <xdr:row>89</xdr:row>
      <xdr:rowOff>0</xdr:rowOff>
    </xdr:from>
    <xdr:ext cx="152400" cy="152400"/>
    <xdr:pic>
      <xdr:nvPicPr>
        <xdr:cNvPr id="1900" name="Image 1899">
          <a:extLst>
            <a:ext uri="{FF2B5EF4-FFF2-40B4-BE49-F238E27FC236}">
              <a16:creationId xmlns:a16="http://schemas.microsoft.com/office/drawing/2014/main" id="{8CBF7C1F-5B63-46EB-B37E-A1707BFA1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27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1892</xdr:col>
      <xdr:colOff>0</xdr:colOff>
      <xdr:row>89</xdr:row>
      <xdr:rowOff>0</xdr:rowOff>
    </xdr:from>
    <xdr:ext cx="152400" cy="152400"/>
    <xdr:pic>
      <xdr:nvPicPr>
        <xdr:cNvPr id="1901" name="Image 1900">
          <a:extLst>
            <a:ext uri="{FF2B5EF4-FFF2-40B4-BE49-F238E27FC236}">
              <a16:creationId xmlns:a16="http://schemas.microsoft.com/office/drawing/2014/main" id="{F38951F7-B77F-4DF2-92DC-E5DD2A8A7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92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1893</xdr:col>
      <xdr:colOff>0</xdr:colOff>
      <xdr:row>89</xdr:row>
      <xdr:rowOff>0</xdr:rowOff>
    </xdr:from>
    <xdr:ext cx="152400" cy="152400"/>
    <xdr:pic>
      <xdr:nvPicPr>
        <xdr:cNvPr id="1902" name="Image 1901">
          <a:extLst>
            <a:ext uri="{FF2B5EF4-FFF2-40B4-BE49-F238E27FC236}">
              <a16:creationId xmlns:a16="http://schemas.microsoft.com/office/drawing/2014/main" id="{6D01504C-B81E-49BF-95C3-5FA24F005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56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1894</xdr:col>
      <xdr:colOff>0</xdr:colOff>
      <xdr:row>89</xdr:row>
      <xdr:rowOff>0</xdr:rowOff>
    </xdr:from>
    <xdr:ext cx="152400" cy="152400"/>
    <xdr:pic>
      <xdr:nvPicPr>
        <xdr:cNvPr id="1903" name="Image 1902">
          <a:extLst>
            <a:ext uri="{FF2B5EF4-FFF2-40B4-BE49-F238E27FC236}">
              <a16:creationId xmlns:a16="http://schemas.microsoft.com/office/drawing/2014/main" id="{24F012BF-8AB0-4C8F-A3A9-D3894E75F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0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1895</xdr:col>
      <xdr:colOff>0</xdr:colOff>
      <xdr:row>89</xdr:row>
      <xdr:rowOff>0</xdr:rowOff>
    </xdr:from>
    <xdr:ext cx="152400" cy="152400"/>
    <xdr:pic>
      <xdr:nvPicPr>
        <xdr:cNvPr id="1904" name="Image 1903">
          <a:extLst>
            <a:ext uri="{FF2B5EF4-FFF2-40B4-BE49-F238E27FC236}">
              <a16:creationId xmlns:a16="http://schemas.microsoft.com/office/drawing/2014/main" id="{39E04C0D-B47A-4040-983C-706BCB532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84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1896</xdr:col>
      <xdr:colOff>0</xdr:colOff>
      <xdr:row>89</xdr:row>
      <xdr:rowOff>0</xdr:rowOff>
    </xdr:from>
    <xdr:ext cx="152400" cy="152400"/>
    <xdr:pic>
      <xdr:nvPicPr>
        <xdr:cNvPr id="1905" name="Image 1904">
          <a:extLst>
            <a:ext uri="{FF2B5EF4-FFF2-40B4-BE49-F238E27FC236}">
              <a16:creationId xmlns:a16="http://schemas.microsoft.com/office/drawing/2014/main" id="{0E10FA99-148F-4B32-A6BE-1FB9ADA08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49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1897</xdr:col>
      <xdr:colOff>0</xdr:colOff>
      <xdr:row>89</xdr:row>
      <xdr:rowOff>0</xdr:rowOff>
    </xdr:from>
    <xdr:ext cx="152400" cy="152400"/>
    <xdr:pic>
      <xdr:nvPicPr>
        <xdr:cNvPr id="1906" name="Image 1905">
          <a:extLst>
            <a:ext uri="{FF2B5EF4-FFF2-40B4-BE49-F238E27FC236}">
              <a16:creationId xmlns:a16="http://schemas.microsoft.com/office/drawing/2014/main" id="{9BD23825-6780-4EC8-94C3-24F7E29D2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13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1898</xdr:col>
      <xdr:colOff>0</xdr:colOff>
      <xdr:row>89</xdr:row>
      <xdr:rowOff>0</xdr:rowOff>
    </xdr:from>
    <xdr:ext cx="152400" cy="152400"/>
    <xdr:pic>
      <xdr:nvPicPr>
        <xdr:cNvPr id="1907" name="Image 1906">
          <a:extLst>
            <a:ext uri="{FF2B5EF4-FFF2-40B4-BE49-F238E27FC236}">
              <a16:creationId xmlns:a16="http://schemas.microsoft.com/office/drawing/2014/main" id="{9AB9CFAA-C52D-46FE-94FA-B846A29EA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77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1899</xdr:col>
      <xdr:colOff>0</xdr:colOff>
      <xdr:row>89</xdr:row>
      <xdr:rowOff>0</xdr:rowOff>
    </xdr:from>
    <xdr:ext cx="152400" cy="152400"/>
    <xdr:pic>
      <xdr:nvPicPr>
        <xdr:cNvPr id="1908" name="Image 1907">
          <a:extLst>
            <a:ext uri="{FF2B5EF4-FFF2-40B4-BE49-F238E27FC236}">
              <a16:creationId xmlns:a16="http://schemas.microsoft.com/office/drawing/2014/main" id="{7586940F-06C4-49E4-A602-2DD16FD0D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1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1900</xdr:col>
      <xdr:colOff>0</xdr:colOff>
      <xdr:row>89</xdr:row>
      <xdr:rowOff>0</xdr:rowOff>
    </xdr:from>
    <xdr:ext cx="152400" cy="152400"/>
    <xdr:pic>
      <xdr:nvPicPr>
        <xdr:cNvPr id="1909" name="Image 1908">
          <a:extLst>
            <a:ext uri="{FF2B5EF4-FFF2-40B4-BE49-F238E27FC236}">
              <a16:creationId xmlns:a16="http://schemas.microsoft.com/office/drawing/2014/main" id="{D2C98FC0-654D-49DC-BFF6-0D0CB70AF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06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1901</xdr:col>
      <xdr:colOff>0</xdr:colOff>
      <xdr:row>89</xdr:row>
      <xdr:rowOff>0</xdr:rowOff>
    </xdr:from>
    <xdr:ext cx="152400" cy="152400"/>
    <xdr:pic>
      <xdr:nvPicPr>
        <xdr:cNvPr id="1910" name="Image 1909">
          <a:extLst>
            <a:ext uri="{FF2B5EF4-FFF2-40B4-BE49-F238E27FC236}">
              <a16:creationId xmlns:a16="http://schemas.microsoft.com/office/drawing/2014/main" id="{855FCAC7-9F49-4D8D-8DFE-B1F48964F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70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1902</xdr:col>
      <xdr:colOff>0</xdr:colOff>
      <xdr:row>89</xdr:row>
      <xdr:rowOff>0</xdr:rowOff>
    </xdr:from>
    <xdr:ext cx="152400" cy="152400"/>
    <xdr:pic>
      <xdr:nvPicPr>
        <xdr:cNvPr id="1911" name="Image 1910">
          <a:extLst>
            <a:ext uri="{FF2B5EF4-FFF2-40B4-BE49-F238E27FC236}">
              <a16:creationId xmlns:a16="http://schemas.microsoft.com/office/drawing/2014/main" id="{C4A86F20-9C37-4E93-ACF7-7E0F9EC41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4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1903</xdr:col>
      <xdr:colOff>0</xdr:colOff>
      <xdr:row>89</xdr:row>
      <xdr:rowOff>0</xdr:rowOff>
    </xdr:from>
    <xdr:ext cx="152400" cy="152400"/>
    <xdr:pic>
      <xdr:nvPicPr>
        <xdr:cNvPr id="1912" name="Image 1911">
          <a:extLst>
            <a:ext uri="{FF2B5EF4-FFF2-40B4-BE49-F238E27FC236}">
              <a16:creationId xmlns:a16="http://schemas.microsoft.com/office/drawing/2014/main" id="{9B410D38-E19D-4D51-B494-0E149E5F8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98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1904</xdr:col>
      <xdr:colOff>0</xdr:colOff>
      <xdr:row>89</xdr:row>
      <xdr:rowOff>0</xdr:rowOff>
    </xdr:from>
    <xdr:ext cx="152400" cy="152400"/>
    <xdr:pic>
      <xdr:nvPicPr>
        <xdr:cNvPr id="1913" name="Image 1912">
          <a:extLst>
            <a:ext uri="{FF2B5EF4-FFF2-40B4-BE49-F238E27FC236}">
              <a16:creationId xmlns:a16="http://schemas.microsoft.com/office/drawing/2014/main" id="{9E6FB3B5-3E9A-4D37-A4D9-4DBC1515D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63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1905</xdr:col>
      <xdr:colOff>0</xdr:colOff>
      <xdr:row>89</xdr:row>
      <xdr:rowOff>0</xdr:rowOff>
    </xdr:from>
    <xdr:ext cx="152400" cy="152400"/>
    <xdr:pic>
      <xdr:nvPicPr>
        <xdr:cNvPr id="1914" name="Image 1913">
          <a:extLst>
            <a:ext uri="{FF2B5EF4-FFF2-40B4-BE49-F238E27FC236}">
              <a16:creationId xmlns:a16="http://schemas.microsoft.com/office/drawing/2014/main" id="{15750CC1-4AE1-40C1-B796-62BA314E8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7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1906</xdr:col>
      <xdr:colOff>0</xdr:colOff>
      <xdr:row>89</xdr:row>
      <xdr:rowOff>0</xdr:rowOff>
    </xdr:from>
    <xdr:ext cx="152400" cy="152400"/>
    <xdr:pic>
      <xdr:nvPicPr>
        <xdr:cNvPr id="1915" name="Image 1914">
          <a:extLst>
            <a:ext uri="{FF2B5EF4-FFF2-40B4-BE49-F238E27FC236}">
              <a16:creationId xmlns:a16="http://schemas.microsoft.com/office/drawing/2014/main" id="{8D3D0C9B-234D-45D8-AB0A-E9680CED1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1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1907</xdr:col>
      <xdr:colOff>0</xdr:colOff>
      <xdr:row>89</xdr:row>
      <xdr:rowOff>0</xdr:rowOff>
    </xdr:from>
    <xdr:ext cx="152400" cy="152400"/>
    <xdr:pic>
      <xdr:nvPicPr>
        <xdr:cNvPr id="1916" name="Image 1915">
          <a:extLst>
            <a:ext uri="{FF2B5EF4-FFF2-40B4-BE49-F238E27FC236}">
              <a16:creationId xmlns:a16="http://schemas.microsoft.com/office/drawing/2014/main" id="{0E73D790-1A09-4EF7-AB60-60609191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55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1908</xdr:col>
      <xdr:colOff>0</xdr:colOff>
      <xdr:row>89</xdr:row>
      <xdr:rowOff>0</xdr:rowOff>
    </xdr:from>
    <xdr:ext cx="152400" cy="152400"/>
    <xdr:pic>
      <xdr:nvPicPr>
        <xdr:cNvPr id="1917" name="Image 1916">
          <a:extLst>
            <a:ext uri="{FF2B5EF4-FFF2-40B4-BE49-F238E27FC236}">
              <a16:creationId xmlns:a16="http://schemas.microsoft.com/office/drawing/2014/main" id="{95980650-DE61-4FE8-9695-FBA29A8BE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9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1909</xdr:col>
      <xdr:colOff>0</xdr:colOff>
      <xdr:row>89</xdr:row>
      <xdr:rowOff>0</xdr:rowOff>
    </xdr:from>
    <xdr:ext cx="152400" cy="152400"/>
    <xdr:pic>
      <xdr:nvPicPr>
        <xdr:cNvPr id="1918" name="Image 1917">
          <a:extLst>
            <a:ext uri="{FF2B5EF4-FFF2-40B4-BE49-F238E27FC236}">
              <a16:creationId xmlns:a16="http://schemas.microsoft.com/office/drawing/2014/main" id="{593C92BF-4074-43C6-8081-3D0677CA9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4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1910</xdr:col>
      <xdr:colOff>0</xdr:colOff>
      <xdr:row>89</xdr:row>
      <xdr:rowOff>0</xdr:rowOff>
    </xdr:from>
    <xdr:ext cx="152400" cy="152400"/>
    <xdr:pic>
      <xdr:nvPicPr>
        <xdr:cNvPr id="1919" name="Image 1918">
          <a:extLst>
            <a:ext uri="{FF2B5EF4-FFF2-40B4-BE49-F238E27FC236}">
              <a16:creationId xmlns:a16="http://schemas.microsoft.com/office/drawing/2014/main" id="{EF4D9CA1-864E-4D41-9432-3283B936B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48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1911</xdr:col>
      <xdr:colOff>0</xdr:colOff>
      <xdr:row>89</xdr:row>
      <xdr:rowOff>0</xdr:rowOff>
    </xdr:from>
    <xdr:ext cx="152400" cy="152400"/>
    <xdr:pic>
      <xdr:nvPicPr>
        <xdr:cNvPr id="1920" name="Image 1919">
          <a:extLst>
            <a:ext uri="{FF2B5EF4-FFF2-40B4-BE49-F238E27FC236}">
              <a16:creationId xmlns:a16="http://schemas.microsoft.com/office/drawing/2014/main" id="{DCD35C3F-C16B-461F-9533-59D20D1E1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12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1912</xdr:col>
      <xdr:colOff>0</xdr:colOff>
      <xdr:row>89</xdr:row>
      <xdr:rowOff>0</xdr:rowOff>
    </xdr:from>
    <xdr:ext cx="152400" cy="152400"/>
    <xdr:pic>
      <xdr:nvPicPr>
        <xdr:cNvPr id="1921" name="Image 1920">
          <a:extLst>
            <a:ext uri="{FF2B5EF4-FFF2-40B4-BE49-F238E27FC236}">
              <a16:creationId xmlns:a16="http://schemas.microsoft.com/office/drawing/2014/main" id="{83E1DBC1-D3D2-4D68-975A-CCC6A4D0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76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1913</xdr:col>
      <xdr:colOff>0</xdr:colOff>
      <xdr:row>89</xdr:row>
      <xdr:rowOff>0</xdr:rowOff>
    </xdr:from>
    <xdr:ext cx="152400" cy="152400"/>
    <xdr:pic>
      <xdr:nvPicPr>
        <xdr:cNvPr id="1922" name="Image 1921">
          <a:extLst>
            <a:ext uri="{FF2B5EF4-FFF2-40B4-BE49-F238E27FC236}">
              <a16:creationId xmlns:a16="http://schemas.microsoft.com/office/drawing/2014/main" id="{6C4AD6E1-4C87-462E-93D4-BA455CEC2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41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1914</xdr:col>
      <xdr:colOff>0</xdr:colOff>
      <xdr:row>89</xdr:row>
      <xdr:rowOff>0</xdr:rowOff>
    </xdr:from>
    <xdr:ext cx="152400" cy="152400"/>
    <xdr:pic>
      <xdr:nvPicPr>
        <xdr:cNvPr id="1923" name="Image 1922">
          <a:extLst>
            <a:ext uri="{FF2B5EF4-FFF2-40B4-BE49-F238E27FC236}">
              <a16:creationId xmlns:a16="http://schemas.microsoft.com/office/drawing/2014/main" id="{EEC76645-06E6-48F2-BA34-1C76D0C23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05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1915</xdr:col>
      <xdr:colOff>0</xdr:colOff>
      <xdr:row>89</xdr:row>
      <xdr:rowOff>0</xdr:rowOff>
    </xdr:from>
    <xdr:ext cx="152400" cy="152400"/>
    <xdr:pic>
      <xdr:nvPicPr>
        <xdr:cNvPr id="1924" name="Image 1923">
          <a:extLst>
            <a:ext uri="{FF2B5EF4-FFF2-40B4-BE49-F238E27FC236}">
              <a16:creationId xmlns:a16="http://schemas.microsoft.com/office/drawing/2014/main" id="{DDB921F2-03F9-4A4B-9575-4F44DC2AF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69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1916</xdr:col>
      <xdr:colOff>0</xdr:colOff>
      <xdr:row>89</xdr:row>
      <xdr:rowOff>0</xdr:rowOff>
    </xdr:from>
    <xdr:ext cx="152400" cy="152400"/>
    <xdr:pic>
      <xdr:nvPicPr>
        <xdr:cNvPr id="1925" name="Image 1924">
          <a:extLst>
            <a:ext uri="{FF2B5EF4-FFF2-40B4-BE49-F238E27FC236}">
              <a16:creationId xmlns:a16="http://schemas.microsoft.com/office/drawing/2014/main" id="{36E8A1C9-C3C1-4B5A-ACAD-D5B3D902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33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1917</xdr:col>
      <xdr:colOff>0</xdr:colOff>
      <xdr:row>89</xdr:row>
      <xdr:rowOff>0</xdr:rowOff>
    </xdr:from>
    <xdr:ext cx="152400" cy="152400"/>
    <xdr:pic>
      <xdr:nvPicPr>
        <xdr:cNvPr id="1926" name="Image 1925">
          <a:extLst>
            <a:ext uri="{FF2B5EF4-FFF2-40B4-BE49-F238E27FC236}">
              <a16:creationId xmlns:a16="http://schemas.microsoft.com/office/drawing/2014/main" id="{40FF6BB6-2FD0-4253-8B6C-80A3FAC4F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98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1918</xdr:col>
      <xdr:colOff>0</xdr:colOff>
      <xdr:row>89</xdr:row>
      <xdr:rowOff>0</xdr:rowOff>
    </xdr:from>
    <xdr:ext cx="152400" cy="152400"/>
    <xdr:pic>
      <xdr:nvPicPr>
        <xdr:cNvPr id="1927" name="Image 1926">
          <a:extLst>
            <a:ext uri="{FF2B5EF4-FFF2-40B4-BE49-F238E27FC236}">
              <a16:creationId xmlns:a16="http://schemas.microsoft.com/office/drawing/2014/main" id="{A0A1D51E-0D08-459B-834A-E053E302D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62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1919</xdr:col>
      <xdr:colOff>0</xdr:colOff>
      <xdr:row>89</xdr:row>
      <xdr:rowOff>0</xdr:rowOff>
    </xdr:from>
    <xdr:ext cx="152400" cy="152400"/>
    <xdr:pic>
      <xdr:nvPicPr>
        <xdr:cNvPr id="1928" name="Image 1927">
          <a:extLst>
            <a:ext uri="{FF2B5EF4-FFF2-40B4-BE49-F238E27FC236}">
              <a16:creationId xmlns:a16="http://schemas.microsoft.com/office/drawing/2014/main" id="{74F9D5F9-8A34-4CCB-9F18-9D606B2ED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26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1920</xdr:col>
      <xdr:colOff>0</xdr:colOff>
      <xdr:row>89</xdr:row>
      <xdr:rowOff>0</xdr:rowOff>
    </xdr:from>
    <xdr:ext cx="152400" cy="152400"/>
    <xdr:pic>
      <xdr:nvPicPr>
        <xdr:cNvPr id="1929" name="Image 1928">
          <a:extLst>
            <a:ext uri="{FF2B5EF4-FFF2-40B4-BE49-F238E27FC236}">
              <a16:creationId xmlns:a16="http://schemas.microsoft.com/office/drawing/2014/main" id="{D8FF5FF4-7BAD-449C-87D2-63972354F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90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1921</xdr:col>
      <xdr:colOff>0</xdr:colOff>
      <xdr:row>89</xdr:row>
      <xdr:rowOff>0</xdr:rowOff>
    </xdr:from>
    <xdr:ext cx="152400" cy="152400"/>
    <xdr:pic>
      <xdr:nvPicPr>
        <xdr:cNvPr id="1930" name="Image 1929">
          <a:extLst>
            <a:ext uri="{FF2B5EF4-FFF2-40B4-BE49-F238E27FC236}">
              <a16:creationId xmlns:a16="http://schemas.microsoft.com/office/drawing/2014/main" id="{C80B3FA7-ACA0-4FCA-B339-C758EFF1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55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1922</xdr:col>
      <xdr:colOff>0</xdr:colOff>
      <xdr:row>89</xdr:row>
      <xdr:rowOff>0</xdr:rowOff>
    </xdr:from>
    <xdr:ext cx="152400" cy="152400"/>
    <xdr:pic>
      <xdr:nvPicPr>
        <xdr:cNvPr id="1931" name="Image 1930">
          <a:extLst>
            <a:ext uri="{FF2B5EF4-FFF2-40B4-BE49-F238E27FC236}">
              <a16:creationId xmlns:a16="http://schemas.microsoft.com/office/drawing/2014/main" id="{B1665B6B-9E61-4298-832A-E89317B1E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19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1923</xdr:col>
      <xdr:colOff>0</xdr:colOff>
      <xdr:row>89</xdr:row>
      <xdr:rowOff>0</xdr:rowOff>
    </xdr:from>
    <xdr:ext cx="152400" cy="152400"/>
    <xdr:pic>
      <xdr:nvPicPr>
        <xdr:cNvPr id="1932" name="Image 1931">
          <a:extLst>
            <a:ext uri="{FF2B5EF4-FFF2-40B4-BE49-F238E27FC236}">
              <a16:creationId xmlns:a16="http://schemas.microsoft.com/office/drawing/2014/main" id="{1C02A4B8-5015-41BF-9EB0-CA2FAA50F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83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1924</xdr:col>
      <xdr:colOff>0</xdr:colOff>
      <xdr:row>89</xdr:row>
      <xdr:rowOff>0</xdr:rowOff>
    </xdr:from>
    <xdr:ext cx="152400" cy="152400"/>
    <xdr:pic>
      <xdr:nvPicPr>
        <xdr:cNvPr id="1933" name="Image 1932">
          <a:extLst>
            <a:ext uri="{FF2B5EF4-FFF2-40B4-BE49-F238E27FC236}">
              <a16:creationId xmlns:a16="http://schemas.microsoft.com/office/drawing/2014/main" id="{0864B519-757E-495D-9E86-E14D18F14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7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1925</xdr:col>
      <xdr:colOff>0</xdr:colOff>
      <xdr:row>89</xdr:row>
      <xdr:rowOff>0</xdr:rowOff>
    </xdr:from>
    <xdr:ext cx="152400" cy="152400"/>
    <xdr:pic>
      <xdr:nvPicPr>
        <xdr:cNvPr id="1934" name="Image 1933">
          <a:extLst>
            <a:ext uri="{FF2B5EF4-FFF2-40B4-BE49-F238E27FC236}">
              <a16:creationId xmlns:a16="http://schemas.microsoft.com/office/drawing/2014/main" id="{D2CF163A-CB62-47C5-BDB3-140078B6B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12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1926</xdr:col>
      <xdr:colOff>0</xdr:colOff>
      <xdr:row>89</xdr:row>
      <xdr:rowOff>0</xdr:rowOff>
    </xdr:from>
    <xdr:ext cx="152400" cy="152400"/>
    <xdr:pic>
      <xdr:nvPicPr>
        <xdr:cNvPr id="1935" name="Image 1934">
          <a:extLst>
            <a:ext uri="{FF2B5EF4-FFF2-40B4-BE49-F238E27FC236}">
              <a16:creationId xmlns:a16="http://schemas.microsoft.com/office/drawing/2014/main" id="{2382CF47-A3BB-43DC-ADDC-95793EC7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76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1927</xdr:col>
      <xdr:colOff>0</xdr:colOff>
      <xdr:row>89</xdr:row>
      <xdr:rowOff>0</xdr:rowOff>
    </xdr:from>
    <xdr:ext cx="152400" cy="152400"/>
    <xdr:pic>
      <xdr:nvPicPr>
        <xdr:cNvPr id="1936" name="Image 1935">
          <a:extLst>
            <a:ext uri="{FF2B5EF4-FFF2-40B4-BE49-F238E27FC236}">
              <a16:creationId xmlns:a16="http://schemas.microsoft.com/office/drawing/2014/main" id="{356AA403-7193-48F8-A96D-842C5001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40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1928</xdr:col>
      <xdr:colOff>0</xdr:colOff>
      <xdr:row>89</xdr:row>
      <xdr:rowOff>0</xdr:rowOff>
    </xdr:from>
    <xdr:ext cx="152400" cy="152400"/>
    <xdr:pic>
      <xdr:nvPicPr>
        <xdr:cNvPr id="1937" name="Image 1936">
          <a:extLst>
            <a:ext uri="{FF2B5EF4-FFF2-40B4-BE49-F238E27FC236}">
              <a16:creationId xmlns:a16="http://schemas.microsoft.com/office/drawing/2014/main" id="{158FD58F-7D00-4E9E-ACE3-6749A17C6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04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1929</xdr:col>
      <xdr:colOff>0</xdr:colOff>
      <xdr:row>89</xdr:row>
      <xdr:rowOff>0</xdr:rowOff>
    </xdr:from>
    <xdr:ext cx="152400" cy="152400"/>
    <xdr:pic>
      <xdr:nvPicPr>
        <xdr:cNvPr id="1938" name="Image 1937">
          <a:extLst>
            <a:ext uri="{FF2B5EF4-FFF2-40B4-BE49-F238E27FC236}">
              <a16:creationId xmlns:a16="http://schemas.microsoft.com/office/drawing/2014/main" id="{1DB50E02-279D-488B-A86F-A68CD798D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69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1930</xdr:col>
      <xdr:colOff>0</xdr:colOff>
      <xdr:row>89</xdr:row>
      <xdr:rowOff>0</xdr:rowOff>
    </xdr:from>
    <xdr:ext cx="152400" cy="152400"/>
    <xdr:pic>
      <xdr:nvPicPr>
        <xdr:cNvPr id="1939" name="Image 1938">
          <a:extLst>
            <a:ext uri="{FF2B5EF4-FFF2-40B4-BE49-F238E27FC236}">
              <a16:creationId xmlns:a16="http://schemas.microsoft.com/office/drawing/2014/main" id="{D5F7B2F1-AA52-44A8-948A-CB5EB4FB1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1931</xdr:col>
      <xdr:colOff>0</xdr:colOff>
      <xdr:row>89</xdr:row>
      <xdr:rowOff>0</xdr:rowOff>
    </xdr:from>
    <xdr:ext cx="152400" cy="152400"/>
    <xdr:pic>
      <xdr:nvPicPr>
        <xdr:cNvPr id="1940" name="Image 1939">
          <a:extLst>
            <a:ext uri="{FF2B5EF4-FFF2-40B4-BE49-F238E27FC236}">
              <a16:creationId xmlns:a16="http://schemas.microsoft.com/office/drawing/2014/main" id="{B77256F5-1532-4A55-8A96-3D8E29DC9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97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1932</xdr:col>
      <xdr:colOff>0</xdr:colOff>
      <xdr:row>89</xdr:row>
      <xdr:rowOff>0</xdr:rowOff>
    </xdr:from>
    <xdr:ext cx="152400" cy="152400"/>
    <xdr:pic>
      <xdr:nvPicPr>
        <xdr:cNvPr id="1941" name="Image 1940">
          <a:extLst>
            <a:ext uri="{FF2B5EF4-FFF2-40B4-BE49-F238E27FC236}">
              <a16:creationId xmlns:a16="http://schemas.microsoft.com/office/drawing/2014/main" id="{0279615B-0987-4D68-85E6-F8AA2B0E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61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1933</xdr:col>
      <xdr:colOff>0</xdr:colOff>
      <xdr:row>89</xdr:row>
      <xdr:rowOff>0</xdr:rowOff>
    </xdr:from>
    <xdr:ext cx="152400" cy="152400"/>
    <xdr:pic>
      <xdr:nvPicPr>
        <xdr:cNvPr id="1942" name="Image 1941">
          <a:extLst>
            <a:ext uri="{FF2B5EF4-FFF2-40B4-BE49-F238E27FC236}">
              <a16:creationId xmlns:a16="http://schemas.microsoft.com/office/drawing/2014/main" id="{EFAE9650-A167-4EB1-9428-6AEEB0D24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26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1934</xdr:col>
      <xdr:colOff>0</xdr:colOff>
      <xdr:row>89</xdr:row>
      <xdr:rowOff>0</xdr:rowOff>
    </xdr:from>
    <xdr:ext cx="152400" cy="152400"/>
    <xdr:pic>
      <xdr:nvPicPr>
        <xdr:cNvPr id="1943" name="Image 1942">
          <a:extLst>
            <a:ext uri="{FF2B5EF4-FFF2-40B4-BE49-F238E27FC236}">
              <a16:creationId xmlns:a16="http://schemas.microsoft.com/office/drawing/2014/main" id="{DF5D54AA-AD4C-4065-B25A-45F121CF6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90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1935</xdr:col>
      <xdr:colOff>0</xdr:colOff>
      <xdr:row>89</xdr:row>
      <xdr:rowOff>0</xdr:rowOff>
    </xdr:from>
    <xdr:ext cx="152400" cy="152400"/>
    <xdr:pic>
      <xdr:nvPicPr>
        <xdr:cNvPr id="1944" name="Image 1943">
          <a:extLst>
            <a:ext uri="{FF2B5EF4-FFF2-40B4-BE49-F238E27FC236}">
              <a16:creationId xmlns:a16="http://schemas.microsoft.com/office/drawing/2014/main" id="{9CDE09C9-4028-445E-A6C8-2DC6C35D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54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1936</xdr:col>
      <xdr:colOff>0</xdr:colOff>
      <xdr:row>89</xdr:row>
      <xdr:rowOff>0</xdr:rowOff>
    </xdr:from>
    <xdr:ext cx="152400" cy="152400"/>
    <xdr:pic>
      <xdr:nvPicPr>
        <xdr:cNvPr id="1945" name="Image 1944">
          <a:extLst>
            <a:ext uri="{FF2B5EF4-FFF2-40B4-BE49-F238E27FC236}">
              <a16:creationId xmlns:a16="http://schemas.microsoft.com/office/drawing/2014/main" id="{E1F77670-D5ED-4F81-B7B6-89D33F17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18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1937</xdr:col>
      <xdr:colOff>0</xdr:colOff>
      <xdr:row>89</xdr:row>
      <xdr:rowOff>0</xdr:rowOff>
    </xdr:from>
    <xdr:ext cx="152400" cy="152400"/>
    <xdr:pic>
      <xdr:nvPicPr>
        <xdr:cNvPr id="1946" name="Image 1945">
          <a:extLst>
            <a:ext uri="{FF2B5EF4-FFF2-40B4-BE49-F238E27FC236}">
              <a16:creationId xmlns:a16="http://schemas.microsoft.com/office/drawing/2014/main" id="{56AF41A9-1150-41DE-A701-85546FEFE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83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1938</xdr:col>
      <xdr:colOff>0</xdr:colOff>
      <xdr:row>89</xdr:row>
      <xdr:rowOff>0</xdr:rowOff>
    </xdr:from>
    <xdr:ext cx="152400" cy="152400"/>
    <xdr:pic>
      <xdr:nvPicPr>
        <xdr:cNvPr id="1947" name="Image 1946">
          <a:extLst>
            <a:ext uri="{FF2B5EF4-FFF2-40B4-BE49-F238E27FC236}">
              <a16:creationId xmlns:a16="http://schemas.microsoft.com/office/drawing/2014/main" id="{5037B4AA-C29E-49FD-A721-D1D241D45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47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1939</xdr:col>
      <xdr:colOff>0</xdr:colOff>
      <xdr:row>89</xdr:row>
      <xdr:rowOff>0</xdr:rowOff>
    </xdr:from>
    <xdr:ext cx="152400" cy="152400"/>
    <xdr:pic>
      <xdr:nvPicPr>
        <xdr:cNvPr id="1948" name="Image 1947">
          <a:extLst>
            <a:ext uri="{FF2B5EF4-FFF2-40B4-BE49-F238E27FC236}">
              <a16:creationId xmlns:a16="http://schemas.microsoft.com/office/drawing/2014/main" id="{929C3C22-08D4-4F95-A882-84C939354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11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1940</xdr:col>
      <xdr:colOff>0</xdr:colOff>
      <xdr:row>89</xdr:row>
      <xdr:rowOff>0</xdr:rowOff>
    </xdr:from>
    <xdr:ext cx="152400" cy="152400"/>
    <xdr:pic>
      <xdr:nvPicPr>
        <xdr:cNvPr id="1949" name="Image 1948">
          <a:extLst>
            <a:ext uri="{FF2B5EF4-FFF2-40B4-BE49-F238E27FC236}">
              <a16:creationId xmlns:a16="http://schemas.microsoft.com/office/drawing/2014/main" id="{8A8F3162-8CB9-4E89-AD1F-3C68FE5E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75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1941</xdr:col>
      <xdr:colOff>0</xdr:colOff>
      <xdr:row>89</xdr:row>
      <xdr:rowOff>0</xdr:rowOff>
    </xdr:from>
    <xdr:ext cx="152400" cy="152400"/>
    <xdr:pic>
      <xdr:nvPicPr>
        <xdr:cNvPr id="1950" name="Image 1949">
          <a:extLst>
            <a:ext uri="{FF2B5EF4-FFF2-40B4-BE49-F238E27FC236}">
              <a16:creationId xmlns:a16="http://schemas.microsoft.com/office/drawing/2014/main" id="{C0D8B4F9-48F1-4589-99FB-C3FC3CA4F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40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1942</xdr:col>
      <xdr:colOff>0</xdr:colOff>
      <xdr:row>89</xdr:row>
      <xdr:rowOff>0</xdr:rowOff>
    </xdr:from>
    <xdr:ext cx="152400" cy="152400"/>
    <xdr:pic>
      <xdr:nvPicPr>
        <xdr:cNvPr id="1951" name="Image 1950">
          <a:extLst>
            <a:ext uri="{FF2B5EF4-FFF2-40B4-BE49-F238E27FC236}">
              <a16:creationId xmlns:a16="http://schemas.microsoft.com/office/drawing/2014/main" id="{721CDB55-12AE-4B9A-BB2C-278099986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4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1943</xdr:col>
      <xdr:colOff>0</xdr:colOff>
      <xdr:row>89</xdr:row>
      <xdr:rowOff>0</xdr:rowOff>
    </xdr:from>
    <xdr:ext cx="152400" cy="152400"/>
    <xdr:pic>
      <xdr:nvPicPr>
        <xdr:cNvPr id="1952" name="Image 1951">
          <a:extLst>
            <a:ext uri="{FF2B5EF4-FFF2-40B4-BE49-F238E27FC236}">
              <a16:creationId xmlns:a16="http://schemas.microsoft.com/office/drawing/2014/main" id="{4C23F77A-896F-4976-995A-31274B101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68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1944</xdr:col>
      <xdr:colOff>0</xdr:colOff>
      <xdr:row>89</xdr:row>
      <xdr:rowOff>0</xdr:rowOff>
    </xdr:from>
    <xdr:ext cx="152400" cy="152400"/>
    <xdr:pic>
      <xdr:nvPicPr>
        <xdr:cNvPr id="1953" name="Image 1952">
          <a:extLst>
            <a:ext uri="{FF2B5EF4-FFF2-40B4-BE49-F238E27FC236}">
              <a16:creationId xmlns:a16="http://schemas.microsoft.com/office/drawing/2014/main" id="{2B03EEE7-A635-446D-9F6A-E481A0436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32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1945</xdr:col>
      <xdr:colOff>0</xdr:colOff>
      <xdr:row>89</xdr:row>
      <xdr:rowOff>0</xdr:rowOff>
    </xdr:from>
    <xdr:ext cx="152400" cy="152400"/>
    <xdr:pic>
      <xdr:nvPicPr>
        <xdr:cNvPr id="1954" name="Image 1953">
          <a:extLst>
            <a:ext uri="{FF2B5EF4-FFF2-40B4-BE49-F238E27FC236}">
              <a16:creationId xmlns:a16="http://schemas.microsoft.com/office/drawing/2014/main" id="{BE320288-7B13-406B-9023-D78BE118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7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1946</xdr:col>
      <xdr:colOff>0</xdr:colOff>
      <xdr:row>89</xdr:row>
      <xdr:rowOff>0</xdr:rowOff>
    </xdr:from>
    <xdr:ext cx="152400" cy="152400"/>
    <xdr:pic>
      <xdr:nvPicPr>
        <xdr:cNvPr id="1955" name="Image 1954">
          <a:extLst>
            <a:ext uri="{FF2B5EF4-FFF2-40B4-BE49-F238E27FC236}">
              <a16:creationId xmlns:a16="http://schemas.microsoft.com/office/drawing/2014/main" id="{2015FADA-24FE-40AB-8916-8CDC3DEDB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61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1947</xdr:col>
      <xdr:colOff>0</xdr:colOff>
      <xdr:row>89</xdr:row>
      <xdr:rowOff>0</xdr:rowOff>
    </xdr:from>
    <xdr:ext cx="152400" cy="152400"/>
    <xdr:pic>
      <xdr:nvPicPr>
        <xdr:cNvPr id="1956" name="Image 1955">
          <a:extLst>
            <a:ext uri="{FF2B5EF4-FFF2-40B4-BE49-F238E27FC236}">
              <a16:creationId xmlns:a16="http://schemas.microsoft.com/office/drawing/2014/main" id="{20ECE484-CE37-4801-84CC-373833E58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25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1948</xdr:col>
      <xdr:colOff>0</xdr:colOff>
      <xdr:row>89</xdr:row>
      <xdr:rowOff>0</xdr:rowOff>
    </xdr:from>
    <xdr:ext cx="152400" cy="152400"/>
    <xdr:pic>
      <xdr:nvPicPr>
        <xdr:cNvPr id="1957" name="Image 1956">
          <a:extLst>
            <a:ext uri="{FF2B5EF4-FFF2-40B4-BE49-F238E27FC236}">
              <a16:creationId xmlns:a16="http://schemas.microsoft.com/office/drawing/2014/main" id="{B35A6741-B23E-4DBF-B14D-429516B86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9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1949</xdr:col>
      <xdr:colOff>0</xdr:colOff>
      <xdr:row>89</xdr:row>
      <xdr:rowOff>0</xdr:rowOff>
    </xdr:from>
    <xdr:ext cx="152400" cy="152400"/>
    <xdr:pic>
      <xdr:nvPicPr>
        <xdr:cNvPr id="1958" name="Image 1957">
          <a:extLst>
            <a:ext uri="{FF2B5EF4-FFF2-40B4-BE49-F238E27FC236}">
              <a16:creationId xmlns:a16="http://schemas.microsoft.com/office/drawing/2014/main" id="{154D07E1-1C30-4566-BA87-584237173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54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1950</xdr:col>
      <xdr:colOff>0</xdr:colOff>
      <xdr:row>89</xdr:row>
      <xdr:rowOff>0</xdr:rowOff>
    </xdr:from>
    <xdr:ext cx="152400" cy="152400"/>
    <xdr:pic>
      <xdr:nvPicPr>
        <xdr:cNvPr id="1959" name="Image 1958">
          <a:extLst>
            <a:ext uri="{FF2B5EF4-FFF2-40B4-BE49-F238E27FC236}">
              <a16:creationId xmlns:a16="http://schemas.microsoft.com/office/drawing/2014/main" id="{842C57D6-C8A8-4BA7-8428-088D23C3F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18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1951</xdr:col>
      <xdr:colOff>0</xdr:colOff>
      <xdr:row>89</xdr:row>
      <xdr:rowOff>0</xdr:rowOff>
    </xdr:from>
    <xdr:ext cx="152400" cy="152400"/>
    <xdr:pic>
      <xdr:nvPicPr>
        <xdr:cNvPr id="1960" name="Image 1959">
          <a:extLst>
            <a:ext uri="{FF2B5EF4-FFF2-40B4-BE49-F238E27FC236}">
              <a16:creationId xmlns:a16="http://schemas.microsoft.com/office/drawing/2014/main" id="{C25409D4-27E6-415A-BF2A-DE868773F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82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1952</xdr:col>
      <xdr:colOff>0</xdr:colOff>
      <xdr:row>89</xdr:row>
      <xdr:rowOff>0</xdr:rowOff>
    </xdr:from>
    <xdr:ext cx="152400" cy="152400"/>
    <xdr:pic>
      <xdr:nvPicPr>
        <xdr:cNvPr id="1961" name="Image 1960">
          <a:extLst>
            <a:ext uri="{FF2B5EF4-FFF2-40B4-BE49-F238E27FC236}">
              <a16:creationId xmlns:a16="http://schemas.microsoft.com/office/drawing/2014/main" id="{4FD38898-5705-4931-872B-A0757B8E3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46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1953</xdr:col>
      <xdr:colOff>0</xdr:colOff>
      <xdr:row>89</xdr:row>
      <xdr:rowOff>0</xdr:rowOff>
    </xdr:from>
    <xdr:ext cx="152400" cy="152400"/>
    <xdr:pic>
      <xdr:nvPicPr>
        <xdr:cNvPr id="1962" name="Image 1961">
          <a:extLst>
            <a:ext uri="{FF2B5EF4-FFF2-40B4-BE49-F238E27FC236}">
              <a16:creationId xmlns:a16="http://schemas.microsoft.com/office/drawing/2014/main" id="{C6E94D39-1180-497F-B5A5-E6F3A208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11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1954</xdr:col>
      <xdr:colOff>0</xdr:colOff>
      <xdr:row>89</xdr:row>
      <xdr:rowOff>0</xdr:rowOff>
    </xdr:from>
    <xdr:ext cx="152400" cy="152400"/>
    <xdr:pic>
      <xdr:nvPicPr>
        <xdr:cNvPr id="1963" name="Image 1962">
          <a:extLst>
            <a:ext uri="{FF2B5EF4-FFF2-40B4-BE49-F238E27FC236}">
              <a16:creationId xmlns:a16="http://schemas.microsoft.com/office/drawing/2014/main" id="{C94CB6F2-4BDA-4FF2-95EC-D4DEEB02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75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1955</xdr:col>
      <xdr:colOff>0</xdr:colOff>
      <xdr:row>89</xdr:row>
      <xdr:rowOff>0</xdr:rowOff>
    </xdr:from>
    <xdr:ext cx="152400" cy="152400"/>
    <xdr:pic>
      <xdr:nvPicPr>
        <xdr:cNvPr id="1964" name="Image 1963">
          <a:extLst>
            <a:ext uri="{FF2B5EF4-FFF2-40B4-BE49-F238E27FC236}">
              <a16:creationId xmlns:a16="http://schemas.microsoft.com/office/drawing/2014/main" id="{39576D12-4667-4190-84EB-99084699C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39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1956</xdr:col>
      <xdr:colOff>0</xdr:colOff>
      <xdr:row>89</xdr:row>
      <xdr:rowOff>0</xdr:rowOff>
    </xdr:from>
    <xdr:ext cx="152400" cy="152400"/>
    <xdr:pic>
      <xdr:nvPicPr>
        <xdr:cNvPr id="1965" name="Image 1964">
          <a:extLst>
            <a:ext uri="{FF2B5EF4-FFF2-40B4-BE49-F238E27FC236}">
              <a16:creationId xmlns:a16="http://schemas.microsoft.com/office/drawing/2014/main" id="{272FA18C-6E0C-4D38-B5AE-57F1E8828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03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1957</xdr:col>
      <xdr:colOff>0</xdr:colOff>
      <xdr:row>89</xdr:row>
      <xdr:rowOff>0</xdr:rowOff>
    </xdr:from>
    <xdr:ext cx="152400" cy="152400"/>
    <xdr:pic>
      <xdr:nvPicPr>
        <xdr:cNvPr id="1966" name="Image 1965">
          <a:extLst>
            <a:ext uri="{FF2B5EF4-FFF2-40B4-BE49-F238E27FC236}">
              <a16:creationId xmlns:a16="http://schemas.microsoft.com/office/drawing/2014/main" id="{8D087BC9-2B24-4E2B-B278-0CDAE140B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8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1958</xdr:col>
      <xdr:colOff>0</xdr:colOff>
      <xdr:row>89</xdr:row>
      <xdr:rowOff>0</xdr:rowOff>
    </xdr:from>
    <xdr:ext cx="152400" cy="152400"/>
    <xdr:pic>
      <xdr:nvPicPr>
        <xdr:cNvPr id="1967" name="Image 1966">
          <a:extLst>
            <a:ext uri="{FF2B5EF4-FFF2-40B4-BE49-F238E27FC236}">
              <a16:creationId xmlns:a16="http://schemas.microsoft.com/office/drawing/2014/main" id="{4EA9BF60-506C-4C0D-A691-68B26A9C0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32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1959</xdr:col>
      <xdr:colOff>0</xdr:colOff>
      <xdr:row>89</xdr:row>
      <xdr:rowOff>0</xdr:rowOff>
    </xdr:from>
    <xdr:ext cx="152400" cy="152400"/>
    <xdr:pic>
      <xdr:nvPicPr>
        <xdr:cNvPr id="1968" name="Image 1967">
          <a:extLst>
            <a:ext uri="{FF2B5EF4-FFF2-40B4-BE49-F238E27FC236}">
              <a16:creationId xmlns:a16="http://schemas.microsoft.com/office/drawing/2014/main" id="{4ABF3CDD-3AA4-4BA6-948E-93DD83FE7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96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1960</xdr:col>
      <xdr:colOff>0</xdr:colOff>
      <xdr:row>89</xdr:row>
      <xdr:rowOff>0</xdr:rowOff>
    </xdr:from>
    <xdr:ext cx="152400" cy="152400"/>
    <xdr:pic>
      <xdr:nvPicPr>
        <xdr:cNvPr id="1969" name="Image 1968">
          <a:extLst>
            <a:ext uri="{FF2B5EF4-FFF2-40B4-BE49-F238E27FC236}">
              <a16:creationId xmlns:a16="http://schemas.microsoft.com/office/drawing/2014/main" id="{96D13E58-F4BA-43D7-A89A-EBE0C9AFE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60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1961</xdr:col>
      <xdr:colOff>0</xdr:colOff>
      <xdr:row>89</xdr:row>
      <xdr:rowOff>0</xdr:rowOff>
    </xdr:from>
    <xdr:ext cx="152400" cy="152400"/>
    <xdr:pic>
      <xdr:nvPicPr>
        <xdr:cNvPr id="1970" name="Image 1969">
          <a:extLst>
            <a:ext uri="{FF2B5EF4-FFF2-40B4-BE49-F238E27FC236}">
              <a16:creationId xmlns:a16="http://schemas.microsoft.com/office/drawing/2014/main" id="{E8A7BD70-305C-4D1B-98F1-0B69E23C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25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1962</xdr:col>
      <xdr:colOff>0</xdr:colOff>
      <xdr:row>89</xdr:row>
      <xdr:rowOff>0</xdr:rowOff>
    </xdr:from>
    <xdr:ext cx="152400" cy="152400"/>
    <xdr:pic>
      <xdr:nvPicPr>
        <xdr:cNvPr id="1971" name="Image 1970">
          <a:extLst>
            <a:ext uri="{FF2B5EF4-FFF2-40B4-BE49-F238E27FC236}">
              <a16:creationId xmlns:a16="http://schemas.microsoft.com/office/drawing/2014/main" id="{CDB8D0F6-6192-495E-B7C5-79406F01B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89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1963</xdr:col>
      <xdr:colOff>0</xdr:colOff>
      <xdr:row>89</xdr:row>
      <xdr:rowOff>0</xdr:rowOff>
    </xdr:from>
    <xdr:ext cx="152400" cy="152400"/>
    <xdr:pic>
      <xdr:nvPicPr>
        <xdr:cNvPr id="1972" name="Image 1971">
          <a:extLst>
            <a:ext uri="{FF2B5EF4-FFF2-40B4-BE49-F238E27FC236}">
              <a16:creationId xmlns:a16="http://schemas.microsoft.com/office/drawing/2014/main" id="{1CC317C7-6A97-436A-93FF-3AB0DEDE5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53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1964</xdr:col>
      <xdr:colOff>0</xdr:colOff>
      <xdr:row>89</xdr:row>
      <xdr:rowOff>0</xdr:rowOff>
    </xdr:from>
    <xdr:ext cx="152400" cy="152400"/>
    <xdr:pic>
      <xdr:nvPicPr>
        <xdr:cNvPr id="1973" name="Image 1972">
          <a:extLst>
            <a:ext uri="{FF2B5EF4-FFF2-40B4-BE49-F238E27FC236}">
              <a16:creationId xmlns:a16="http://schemas.microsoft.com/office/drawing/2014/main" id="{62904C72-FAE3-4F39-9C43-816E30BA3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17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1965</xdr:col>
      <xdr:colOff>0</xdr:colOff>
      <xdr:row>89</xdr:row>
      <xdr:rowOff>0</xdr:rowOff>
    </xdr:from>
    <xdr:ext cx="152400" cy="152400"/>
    <xdr:pic>
      <xdr:nvPicPr>
        <xdr:cNvPr id="1974" name="Image 1973">
          <a:extLst>
            <a:ext uri="{FF2B5EF4-FFF2-40B4-BE49-F238E27FC236}">
              <a16:creationId xmlns:a16="http://schemas.microsoft.com/office/drawing/2014/main" id="{E4041128-EB84-4B41-A19F-9676BB47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82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1966</xdr:col>
      <xdr:colOff>0</xdr:colOff>
      <xdr:row>89</xdr:row>
      <xdr:rowOff>0</xdr:rowOff>
    </xdr:from>
    <xdr:ext cx="152400" cy="152400"/>
    <xdr:pic>
      <xdr:nvPicPr>
        <xdr:cNvPr id="1975" name="Image 1974">
          <a:extLst>
            <a:ext uri="{FF2B5EF4-FFF2-40B4-BE49-F238E27FC236}">
              <a16:creationId xmlns:a16="http://schemas.microsoft.com/office/drawing/2014/main" id="{67717131-2C2A-45FD-99A7-646A8CC42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46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1967</xdr:col>
      <xdr:colOff>0</xdr:colOff>
      <xdr:row>89</xdr:row>
      <xdr:rowOff>0</xdr:rowOff>
    </xdr:from>
    <xdr:ext cx="152400" cy="152400"/>
    <xdr:pic>
      <xdr:nvPicPr>
        <xdr:cNvPr id="1976" name="Image 1975">
          <a:extLst>
            <a:ext uri="{FF2B5EF4-FFF2-40B4-BE49-F238E27FC236}">
              <a16:creationId xmlns:a16="http://schemas.microsoft.com/office/drawing/2014/main" id="{0251717D-335D-42B4-BE75-91C277E92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10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1968</xdr:col>
      <xdr:colOff>0</xdr:colOff>
      <xdr:row>89</xdr:row>
      <xdr:rowOff>0</xdr:rowOff>
    </xdr:from>
    <xdr:ext cx="152400" cy="152400"/>
    <xdr:pic>
      <xdr:nvPicPr>
        <xdr:cNvPr id="1977" name="Image 1976">
          <a:extLst>
            <a:ext uri="{FF2B5EF4-FFF2-40B4-BE49-F238E27FC236}">
              <a16:creationId xmlns:a16="http://schemas.microsoft.com/office/drawing/2014/main" id="{8B8873EC-E055-453D-9F90-3FA7DDF7B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74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1969</xdr:col>
      <xdr:colOff>0</xdr:colOff>
      <xdr:row>89</xdr:row>
      <xdr:rowOff>0</xdr:rowOff>
    </xdr:from>
    <xdr:ext cx="152400" cy="152400"/>
    <xdr:pic>
      <xdr:nvPicPr>
        <xdr:cNvPr id="1978" name="Image 1977">
          <a:extLst>
            <a:ext uri="{FF2B5EF4-FFF2-40B4-BE49-F238E27FC236}">
              <a16:creationId xmlns:a16="http://schemas.microsoft.com/office/drawing/2014/main" id="{FC898C9C-F66E-43E7-9ADB-91369AC79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39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1970</xdr:col>
      <xdr:colOff>0</xdr:colOff>
      <xdr:row>89</xdr:row>
      <xdr:rowOff>0</xdr:rowOff>
    </xdr:from>
    <xdr:ext cx="152400" cy="152400"/>
    <xdr:pic>
      <xdr:nvPicPr>
        <xdr:cNvPr id="1979" name="Image 1978">
          <a:extLst>
            <a:ext uri="{FF2B5EF4-FFF2-40B4-BE49-F238E27FC236}">
              <a16:creationId xmlns:a16="http://schemas.microsoft.com/office/drawing/2014/main" id="{CFEC11CC-F524-4765-A4EE-2E722A88D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03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1971</xdr:col>
      <xdr:colOff>0</xdr:colOff>
      <xdr:row>89</xdr:row>
      <xdr:rowOff>0</xdr:rowOff>
    </xdr:from>
    <xdr:ext cx="152400" cy="152400"/>
    <xdr:pic>
      <xdr:nvPicPr>
        <xdr:cNvPr id="1980" name="Image 1979">
          <a:extLst>
            <a:ext uri="{FF2B5EF4-FFF2-40B4-BE49-F238E27FC236}">
              <a16:creationId xmlns:a16="http://schemas.microsoft.com/office/drawing/2014/main" id="{DC535F7B-E71C-4F6E-BAC3-68E294A8C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7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1972</xdr:col>
      <xdr:colOff>0</xdr:colOff>
      <xdr:row>89</xdr:row>
      <xdr:rowOff>0</xdr:rowOff>
    </xdr:from>
    <xdr:ext cx="152400" cy="152400"/>
    <xdr:pic>
      <xdr:nvPicPr>
        <xdr:cNvPr id="1981" name="Image 1980">
          <a:extLst>
            <a:ext uri="{FF2B5EF4-FFF2-40B4-BE49-F238E27FC236}">
              <a16:creationId xmlns:a16="http://schemas.microsoft.com/office/drawing/2014/main" id="{15FADC94-F308-40B2-A075-A11E553E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31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1973</xdr:col>
      <xdr:colOff>0</xdr:colOff>
      <xdr:row>89</xdr:row>
      <xdr:rowOff>0</xdr:rowOff>
    </xdr:from>
    <xdr:ext cx="152400" cy="152400"/>
    <xdr:pic>
      <xdr:nvPicPr>
        <xdr:cNvPr id="1982" name="Image 1981">
          <a:extLst>
            <a:ext uri="{FF2B5EF4-FFF2-40B4-BE49-F238E27FC236}">
              <a16:creationId xmlns:a16="http://schemas.microsoft.com/office/drawing/2014/main" id="{C36A2039-A096-4D09-94BC-BE7D71B70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96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1974</xdr:col>
      <xdr:colOff>0</xdr:colOff>
      <xdr:row>89</xdr:row>
      <xdr:rowOff>0</xdr:rowOff>
    </xdr:from>
    <xdr:ext cx="152400" cy="152400"/>
    <xdr:pic>
      <xdr:nvPicPr>
        <xdr:cNvPr id="1983" name="Image 1982">
          <a:extLst>
            <a:ext uri="{FF2B5EF4-FFF2-40B4-BE49-F238E27FC236}">
              <a16:creationId xmlns:a16="http://schemas.microsoft.com/office/drawing/2014/main" id="{2AE99DB4-8000-4E56-9197-AF163EB58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60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1975</xdr:col>
      <xdr:colOff>0</xdr:colOff>
      <xdr:row>89</xdr:row>
      <xdr:rowOff>0</xdr:rowOff>
    </xdr:from>
    <xdr:ext cx="152400" cy="152400"/>
    <xdr:pic>
      <xdr:nvPicPr>
        <xdr:cNvPr id="1984" name="Image 1983">
          <a:extLst>
            <a:ext uri="{FF2B5EF4-FFF2-40B4-BE49-F238E27FC236}">
              <a16:creationId xmlns:a16="http://schemas.microsoft.com/office/drawing/2014/main" id="{2A5F608F-145F-40DA-8858-EA3787C0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24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1976</xdr:col>
      <xdr:colOff>0</xdr:colOff>
      <xdr:row>89</xdr:row>
      <xdr:rowOff>0</xdr:rowOff>
    </xdr:from>
    <xdr:ext cx="152400" cy="152400"/>
    <xdr:pic>
      <xdr:nvPicPr>
        <xdr:cNvPr id="1985" name="Image 1984">
          <a:extLst>
            <a:ext uri="{FF2B5EF4-FFF2-40B4-BE49-F238E27FC236}">
              <a16:creationId xmlns:a16="http://schemas.microsoft.com/office/drawing/2014/main" id="{0C40D5A5-1C85-4D0F-AA33-8012381B9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88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1977</xdr:col>
      <xdr:colOff>0</xdr:colOff>
      <xdr:row>89</xdr:row>
      <xdr:rowOff>0</xdr:rowOff>
    </xdr:from>
    <xdr:ext cx="152400" cy="152400"/>
    <xdr:pic>
      <xdr:nvPicPr>
        <xdr:cNvPr id="1986" name="Image 1985">
          <a:extLst>
            <a:ext uri="{FF2B5EF4-FFF2-40B4-BE49-F238E27FC236}">
              <a16:creationId xmlns:a16="http://schemas.microsoft.com/office/drawing/2014/main" id="{E6E62C0F-CA77-4219-8E82-868C37865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53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1978</xdr:col>
      <xdr:colOff>0</xdr:colOff>
      <xdr:row>89</xdr:row>
      <xdr:rowOff>0</xdr:rowOff>
    </xdr:from>
    <xdr:ext cx="152400" cy="152400"/>
    <xdr:pic>
      <xdr:nvPicPr>
        <xdr:cNvPr id="1987" name="Image 1986">
          <a:extLst>
            <a:ext uri="{FF2B5EF4-FFF2-40B4-BE49-F238E27FC236}">
              <a16:creationId xmlns:a16="http://schemas.microsoft.com/office/drawing/2014/main" id="{14C5B871-B25C-45BB-9212-582E4ED5C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7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1979</xdr:col>
      <xdr:colOff>0</xdr:colOff>
      <xdr:row>89</xdr:row>
      <xdr:rowOff>0</xdr:rowOff>
    </xdr:from>
    <xdr:ext cx="152400" cy="152400"/>
    <xdr:pic>
      <xdr:nvPicPr>
        <xdr:cNvPr id="1988" name="Image 1987">
          <a:extLst>
            <a:ext uri="{FF2B5EF4-FFF2-40B4-BE49-F238E27FC236}">
              <a16:creationId xmlns:a16="http://schemas.microsoft.com/office/drawing/2014/main" id="{8F153B62-B1AB-4BD2-B0B9-F74D1EE74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81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1980</xdr:col>
      <xdr:colOff>0</xdr:colOff>
      <xdr:row>89</xdr:row>
      <xdr:rowOff>0</xdr:rowOff>
    </xdr:from>
    <xdr:ext cx="152400" cy="152400"/>
    <xdr:pic>
      <xdr:nvPicPr>
        <xdr:cNvPr id="1989" name="Image 1988">
          <a:extLst>
            <a:ext uri="{FF2B5EF4-FFF2-40B4-BE49-F238E27FC236}">
              <a16:creationId xmlns:a16="http://schemas.microsoft.com/office/drawing/2014/main" id="{BDBF1BCD-768E-478D-A8FC-5D0D95765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45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1981</xdr:col>
      <xdr:colOff>0</xdr:colOff>
      <xdr:row>89</xdr:row>
      <xdr:rowOff>0</xdr:rowOff>
    </xdr:from>
    <xdr:ext cx="152400" cy="152400"/>
    <xdr:pic>
      <xdr:nvPicPr>
        <xdr:cNvPr id="1990" name="Image 1989">
          <a:extLst>
            <a:ext uri="{FF2B5EF4-FFF2-40B4-BE49-F238E27FC236}">
              <a16:creationId xmlns:a16="http://schemas.microsoft.com/office/drawing/2014/main" id="{2C49176C-FE9D-4260-B946-42E66959F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10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1982</xdr:col>
      <xdr:colOff>0</xdr:colOff>
      <xdr:row>89</xdr:row>
      <xdr:rowOff>0</xdr:rowOff>
    </xdr:from>
    <xdr:ext cx="152400" cy="152400"/>
    <xdr:pic>
      <xdr:nvPicPr>
        <xdr:cNvPr id="1991" name="Image 1990">
          <a:extLst>
            <a:ext uri="{FF2B5EF4-FFF2-40B4-BE49-F238E27FC236}">
              <a16:creationId xmlns:a16="http://schemas.microsoft.com/office/drawing/2014/main" id="{57A0C9CA-2487-471F-9AEB-96B5FB655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74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1983</xdr:col>
      <xdr:colOff>0</xdr:colOff>
      <xdr:row>89</xdr:row>
      <xdr:rowOff>0</xdr:rowOff>
    </xdr:from>
    <xdr:ext cx="152400" cy="152400"/>
    <xdr:pic>
      <xdr:nvPicPr>
        <xdr:cNvPr id="1992" name="Image 1991">
          <a:extLst>
            <a:ext uri="{FF2B5EF4-FFF2-40B4-BE49-F238E27FC236}">
              <a16:creationId xmlns:a16="http://schemas.microsoft.com/office/drawing/2014/main" id="{2785B932-4356-4DAB-85C5-D75D7FF26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38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1984</xdr:col>
      <xdr:colOff>0</xdr:colOff>
      <xdr:row>89</xdr:row>
      <xdr:rowOff>0</xdr:rowOff>
    </xdr:from>
    <xdr:ext cx="152400" cy="152400"/>
    <xdr:pic>
      <xdr:nvPicPr>
        <xdr:cNvPr id="1993" name="Image 1992">
          <a:extLst>
            <a:ext uri="{FF2B5EF4-FFF2-40B4-BE49-F238E27FC236}">
              <a16:creationId xmlns:a16="http://schemas.microsoft.com/office/drawing/2014/main" id="{EED34F4B-1B8F-4DDC-9A71-BBB8F9A5E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02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1985</xdr:col>
      <xdr:colOff>0</xdr:colOff>
      <xdr:row>89</xdr:row>
      <xdr:rowOff>0</xdr:rowOff>
    </xdr:from>
    <xdr:ext cx="152400" cy="152400"/>
    <xdr:pic>
      <xdr:nvPicPr>
        <xdr:cNvPr id="1994" name="Image 1993">
          <a:extLst>
            <a:ext uri="{FF2B5EF4-FFF2-40B4-BE49-F238E27FC236}">
              <a16:creationId xmlns:a16="http://schemas.microsoft.com/office/drawing/2014/main" id="{2EF3BE36-CE8B-485F-B825-120152802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67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1986</xdr:col>
      <xdr:colOff>0</xdr:colOff>
      <xdr:row>89</xdr:row>
      <xdr:rowOff>0</xdr:rowOff>
    </xdr:from>
    <xdr:ext cx="152400" cy="152400"/>
    <xdr:pic>
      <xdr:nvPicPr>
        <xdr:cNvPr id="1995" name="Image 1994">
          <a:extLst>
            <a:ext uri="{FF2B5EF4-FFF2-40B4-BE49-F238E27FC236}">
              <a16:creationId xmlns:a16="http://schemas.microsoft.com/office/drawing/2014/main" id="{10C2E288-B06A-47B8-B64B-C5743BFA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31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1987</xdr:col>
      <xdr:colOff>0</xdr:colOff>
      <xdr:row>89</xdr:row>
      <xdr:rowOff>0</xdr:rowOff>
    </xdr:from>
    <xdr:ext cx="152400" cy="152400"/>
    <xdr:pic>
      <xdr:nvPicPr>
        <xdr:cNvPr id="1996" name="Image 1995">
          <a:extLst>
            <a:ext uri="{FF2B5EF4-FFF2-40B4-BE49-F238E27FC236}">
              <a16:creationId xmlns:a16="http://schemas.microsoft.com/office/drawing/2014/main" id="{B6FDD5B5-5BF7-48E7-9F01-1056D335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95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1988</xdr:col>
      <xdr:colOff>0</xdr:colOff>
      <xdr:row>89</xdr:row>
      <xdr:rowOff>0</xdr:rowOff>
    </xdr:from>
    <xdr:ext cx="152400" cy="152400"/>
    <xdr:pic>
      <xdr:nvPicPr>
        <xdr:cNvPr id="1997" name="Image 1996">
          <a:extLst>
            <a:ext uri="{FF2B5EF4-FFF2-40B4-BE49-F238E27FC236}">
              <a16:creationId xmlns:a16="http://schemas.microsoft.com/office/drawing/2014/main" id="{EFECB88A-960F-4E79-A80C-776A36E7B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59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1989</xdr:col>
      <xdr:colOff>0</xdr:colOff>
      <xdr:row>89</xdr:row>
      <xdr:rowOff>0</xdr:rowOff>
    </xdr:from>
    <xdr:ext cx="152400" cy="152400"/>
    <xdr:pic>
      <xdr:nvPicPr>
        <xdr:cNvPr id="1998" name="Image 1997">
          <a:extLst>
            <a:ext uri="{FF2B5EF4-FFF2-40B4-BE49-F238E27FC236}">
              <a16:creationId xmlns:a16="http://schemas.microsoft.com/office/drawing/2014/main" id="{35F59E2B-2B86-43E9-AA38-BAAFE3302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24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1990</xdr:col>
      <xdr:colOff>0</xdr:colOff>
      <xdr:row>89</xdr:row>
      <xdr:rowOff>0</xdr:rowOff>
    </xdr:from>
    <xdr:ext cx="152400" cy="152400"/>
    <xdr:pic>
      <xdr:nvPicPr>
        <xdr:cNvPr id="1999" name="Image 1998">
          <a:extLst>
            <a:ext uri="{FF2B5EF4-FFF2-40B4-BE49-F238E27FC236}">
              <a16:creationId xmlns:a16="http://schemas.microsoft.com/office/drawing/2014/main" id="{0A3C6C4E-F4E7-4A35-A466-773C9546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88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1991</xdr:col>
      <xdr:colOff>0</xdr:colOff>
      <xdr:row>89</xdr:row>
      <xdr:rowOff>0</xdr:rowOff>
    </xdr:from>
    <xdr:ext cx="152400" cy="152400"/>
    <xdr:pic>
      <xdr:nvPicPr>
        <xdr:cNvPr id="2000" name="Image 1999">
          <a:extLst>
            <a:ext uri="{FF2B5EF4-FFF2-40B4-BE49-F238E27FC236}">
              <a16:creationId xmlns:a16="http://schemas.microsoft.com/office/drawing/2014/main" id="{7A7D03B3-A192-45B7-BDA9-CF859F17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52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1992</xdr:col>
      <xdr:colOff>0</xdr:colOff>
      <xdr:row>89</xdr:row>
      <xdr:rowOff>0</xdr:rowOff>
    </xdr:from>
    <xdr:ext cx="152400" cy="152400"/>
    <xdr:pic>
      <xdr:nvPicPr>
        <xdr:cNvPr id="2001" name="Image 2000">
          <a:extLst>
            <a:ext uri="{FF2B5EF4-FFF2-40B4-BE49-F238E27FC236}">
              <a16:creationId xmlns:a16="http://schemas.microsoft.com/office/drawing/2014/main" id="{C65983F5-1D44-4ED7-842F-C9EC6A497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16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1993</xdr:col>
      <xdr:colOff>0</xdr:colOff>
      <xdr:row>89</xdr:row>
      <xdr:rowOff>0</xdr:rowOff>
    </xdr:from>
    <xdr:ext cx="152400" cy="152400"/>
    <xdr:pic>
      <xdr:nvPicPr>
        <xdr:cNvPr id="2002" name="Image 2001">
          <a:extLst>
            <a:ext uri="{FF2B5EF4-FFF2-40B4-BE49-F238E27FC236}">
              <a16:creationId xmlns:a16="http://schemas.microsoft.com/office/drawing/2014/main" id="{64074808-6337-4872-A4EB-D2098D5C3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80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1994</xdr:col>
      <xdr:colOff>0</xdr:colOff>
      <xdr:row>89</xdr:row>
      <xdr:rowOff>0</xdr:rowOff>
    </xdr:from>
    <xdr:ext cx="152400" cy="152400"/>
    <xdr:pic>
      <xdr:nvPicPr>
        <xdr:cNvPr id="2003" name="Image 2002">
          <a:extLst>
            <a:ext uri="{FF2B5EF4-FFF2-40B4-BE49-F238E27FC236}">
              <a16:creationId xmlns:a16="http://schemas.microsoft.com/office/drawing/2014/main" id="{9498E776-98F7-4158-856C-0F931E9F0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5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1995</xdr:col>
      <xdr:colOff>0</xdr:colOff>
      <xdr:row>89</xdr:row>
      <xdr:rowOff>0</xdr:rowOff>
    </xdr:from>
    <xdr:ext cx="152400" cy="152400"/>
    <xdr:pic>
      <xdr:nvPicPr>
        <xdr:cNvPr id="2004" name="Image 2003">
          <a:extLst>
            <a:ext uri="{FF2B5EF4-FFF2-40B4-BE49-F238E27FC236}">
              <a16:creationId xmlns:a16="http://schemas.microsoft.com/office/drawing/2014/main" id="{2BBE2769-48B7-48AD-8F53-5C12865A1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09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1996</xdr:col>
      <xdr:colOff>0</xdr:colOff>
      <xdr:row>89</xdr:row>
      <xdr:rowOff>0</xdr:rowOff>
    </xdr:from>
    <xdr:ext cx="152400" cy="152400"/>
    <xdr:pic>
      <xdr:nvPicPr>
        <xdr:cNvPr id="2005" name="Image 2004">
          <a:extLst>
            <a:ext uri="{FF2B5EF4-FFF2-40B4-BE49-F238E27FC236}">
              <a16:creationId xmlns:a16="http://schemas.microsoft.com/office/drawing/2014/main" id="{DFBB4D3C-38F5-48E5-A237-3CEA8DE30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3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1997</xdr:col>
      <xdr:colOff>0</xdr:colOff>
      <xdr:row>89</xdr:row>
      <xdr:rowOff>0</xdr:rowOff>
    </xdr:from>
    <xdr:ext cx="152400" cy="152400"/>
    <xdr:pic>
      <xdr:nvPicPr>
        <xdr:cNvPr id="2006" name="Image 2005">
          <a:extLst>
            <a:ext uri="{FF2B5EF4-FFF2-40B4-BE49-F238E27FC236}">
              <a16:creationId xmlns:a16="http://schemas.microsoft.com/office/drawing/2014/main" id="{31C30B0E-7C42-4ED2-AAA5-453261372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7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1998</xdr:col>
      <xdr:colOff>0</xdr:colOff>
      <xdr:row>89</xdr:row>
      <xdr:rowOff>0</xdr:rowOff>
    </xdr:from>
    <xdr:ext cx="152400" cy="152400"/>
    <xdr:pic>
      <xdr:nvPicPr>
        <xdr:cNvPr id="2007" name="Image 2006">
          <a:extLst>
            <a:ext uri="{FF2B5EF4-FFF2-40B4-BE49-F238E27FC236}">
              <a16:creationId xmlns:a16="http://schemas.microsoft.com/office/drawing/2014/main" id="{798788D5-B94B-44FA-B69D-AD58B09E0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02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1999</xdr:col>
      <xdr:colOff>0</xdr:colOff>
      <xdr:row>89</xdr:row>
      <xdr:rowOff>0</xdr:rowOff>
    </xdr:from>
    <xdr:ext cx="152400" cy="152400"/>
    <xdr:pic>
      <xdr:nvPicPr>
        <xdr:cNvPr id="2008" name="Image 2007">
          <a:extLst>
            <a:ext uri="{FF2B5EF4-FFF2-40B4-BE49-F238E27FC236}">
              <a16:creationId xmlns:a16="http://schemas.microsoft.com/office/drawing/2014/main" id="{15EBDBBA-A882-41EE-8322-D6BB98CF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66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2000</xdr:col>
      <xdr:colOff>0</xdr:colOff>
      <xdr:row>89</xdr:row>
      <xdr:rowOff>0</xdr:rowOff>
    </xdr:from>
    <xdr:ext cx="152400" cy="152400"/>
    <xdr:pic>
      <xdr:nvPicPr>
        <xdr:cNvPr id="2009" name="Image 2008">
          <a:extLst>
            <a:ext uri="{FF2B5EF4-FFF2-40B4-BE49-F238E27FC236}">
              <a16:creationId xmlns:a16="http://schemas.microsoft.com/office/drawing/2014/main" id="{6FB94D14-5DFD-4BAE-A16F-5C9DA2BDD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30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2001</xdr:col>
      <xdr:colOff>0</xdr:colOff>
      <xdr:row>89</xdr:row>
      <xdr:rowOff>0</xdr:rowOff>
    </xdr:from>
    <xdr:ext cx="152400" cy="152400"/>
    <xdr:pic>
      <xdr:nvPicPr>
        <xdr:cNvPr id="2010" name="Image 2009">
          <a:extLst>
            <a:ext uri="{FF2B5EF4-FFF2-40B4-BE49-F238E27FC236}">
              <a16:creationId xmlns:a16="http://schemas.microsoft.com/office/drawing/2014/main" id="{8709EB04-2F5B-496F-ADF4-601B5AF65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94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2002</xdr:col>
      <xdr:colOff>0</xdr:colOff>
      <xdr:row>89</xdr:row>
      <xdr:rowOff>0</xdr:rowOff>
    </xdr:from>
    <xdr:ext cx="152400" cy="152400"/>
    <xdr:pic>
      <xdr:nvPicPr>
        <xdr:cNvPr id="2011" name="Image 2010">
          <a:extLst>
            <a:ext uri="{FF2B5EF4-FFF2-40B4-BE49-F238E27FC236}">
              <a16:creationId xmlns:a16="http://schemas.microsoft.com/office/drawing/2014/main" id="{5C3833F4-BFD7-4218-975E-D84F40BFD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59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2003</xdr:col>
      <xdr:colOff>0</xdr:colOff>
      <xdr:row>89</xdr:row>
      <xdr:rowOff>0</xdr:rowOff>
    </xdr:from>
    <xdr:ext cx="152400" cy="152400"/>
    <xdr:pic>
      <xdr:nvPicPr>
        <xdr:cNvPr id="2012" name="Image 2011">
          <a:extLst>
            <a:ext uri="{FF2B5EF4-FFF2-40B4-BE49-F238E27FC236}">
              <a16:creationId xmlns:a16="http://schemas.microsoft.com/office/drawing/2014/main" id="{94DFE33C-044F-4AF1-B468-500573949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23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2004</xdr:col>
      <xdr:colOff>0</xdr:colOff>
      <xdr:row>89</xdr:row>
      <xdr:rowOff>0</xdr:rowOff>
    </xdr:from>
    <xdr:ext cx="152400" cy="152400"/>
    <xdr:pic>
      <xdr:nvPicPr>
        <xdr:cNvPr id="2013" name="Image 2012">
          <a:extLst>
            <a:ext uri="{FF2B5EF4-FFF2-40B4-BE49-F238E27FC236}">
              <a16:creationId xmlns:a16="http://schemas.microsoft.com/office/drawing/2014/main" id="{93B3F5D1-4338-47C4-AA6B-FA13650A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87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2005</xdr:col>
      <xdr:colOff>0</xdr:colOff>
      <xdr:row>89</xdr:row>
      <xdr:rowOff>0</xdr:rowOff>
    </xdr:from>
    <xdr:ext cx="152400" cy="152400"/>
    <xdr:pic>
      <xdr:nvPicPr>
        <xdr:cNvPr id="2014" name="Image 2013">
          <a:extLst>
            <a:ext uri="{FF2B5EF4-FFF2-40B4-BE49-F238E27FC236}">
              <a16:creationId xmlns:a16="http://schemas.microsoft.com/office/drawing/2014/main" id="{4BD4A7E6-EAE6-437C-B532-C7FF3336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51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2006</xdr:col>
      <xdr:colOff>0</xdr:colOff>
      <xdr:row>89</xdr:row>
      <xdr:rowOff>0</xdr:rowOff>
    </xdr:from>
    <xdr:ext cx="152400" cy="152400"/>
    <xdr:pic>
      <xdr:nvPicPr>
        <xdr:cNvPr id="2015" name="Image 2014">
          <a:extLst>
            <a:ext uri="{FF2B5EF4-FFF2-40B4-BE49-F238E27FC236}">
              <a16:creationId xmlns:a16="http://schemas.microsoft.com/office/drawing/2014/main" id="{33D290F6-8039-459B-8A0C-B6602CCF0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16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2007</xdr:col>
      <xdr:colOff>0</xdr:colOff>
      <xdr:row>89</xdr:row>
      <xdr:rowOff>0</xdr:rowOff>
    </xdr:from>
    <xdr:ext cx="152400" cy="152400"/>
    <xdr:pic>
      <xdr:nvPicPr>
        <xdr:cNvPr id="2016" name="Image 2015">
          <a:extLst>
            <a:ext uri="{FF2B5EF4-FFF2-40B4-BE49-F238E27FC236}">
              <a16:creationId xmlns:a16="http://schemas.microsoft.com/office/drawing/2014/main" id="{7B574662-6649-4DBB-BF7C-6A9A930FF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80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2008</xdr:col>
      <xdr:colOff>0</xdr:colOff>
      <xdr:row>89</xdr:row>
      <xdr:rowOff>0</xdr:rowOff>
    </xdr:from>
    <xdr:ext cx="152400" cy="152400"/>
    <xdr:pic>
      <xdr:nvPicPr>
        <xdr:cNvPr id="2017" name="Image 2016">
          <a:extLst>
            <a:ext uri="{FF2B5EF4-FFF2-40B4-BE49-F238E27FC236}">
              <a16:creationId xmlns:a16="http://schemas.microsoft.com/office/drawing/2014/main" id="{A3921702-D5D1-4CF2-A14F-BB86B8AE2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44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2009</xdr:col>
      <xdr:colOff>0</xdr:colOff>
      <xdr:row>89</xdr:row>
      <xdr:rowOff>0</xdr:rowOff>
    </xdr:from>
    <xdr:ext cx="152400" cy="152400"/>
    <xdr:pic>
      <xdr:nvPicPr>
        <xdr:cNvPr id="2018" name="Image 2017">
          <a:extLst>
            <a:ext uri="{FF2B5EF4-FFF2-40B4-BE49-F238E27FC236}">
              <a16:creationId xmlns:a16="http://schemas.microsoft.com/office/drawing/2014/main" id="{E4F582D0-A64D-48E4-9252-971B9669B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08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2010</xdr:col>
      <xdr:colOff>0</xdr:colOff>
      <xdr:row>89</xdr:row>
      <xdr:rowOff>0</xdr:rowOff>
    </xdr:from>
    <xdr:ext cx="152400" cy="152400"/>
    <xdr:pic>
      <xdr:nvPicPr>
        <xdr:cNvPr id="2019" name="Image 2018">
          <a:extLst>
            <a:ext uri="{FF2B5EF4-FFF2-40B4-BE49-F238E27FC236}">
              <a16:creationId xmlns:a16="http://schemas.microsoft.com/office/drawing/2014/main" id="{6FF3FDB2-7731-4E0F-990E-8A98315FA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73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2011</xdr:col>
      <xdr:colOff>0</xdr:colOff>
      <xdr:row>89</xdr:row>
      <xdr:rowOff>0</xdr:rowOff>
    </xdr:from>
    <xdr:ext cx="152400" cy="152400"/>
    <xdr:pic>
      <xdr:nvPicPr>
        <xdr:cNvPr id="2020" name="Image 2019">
          <a:extLst>
            <a:ext uri="{FF2B5EF4-FFF2-40B4-BE49-F238E27FC236}">
              <a16:creationId xmlns:a16="http://schemas.microsoft.com/office/drawing/2014/main" id="{1E8C7FC4-4068-4D65-8123-5FBF54339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37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2012</xdr:col>
      <xdr:colOff>0</xdr:colOff>
      <xdr:row>89</xdr:row>
      <xdr:rowOff>0</xdr:rowOff>
    </xdr:from>
    <xdr:ext cx="152400" cy="152400"/>
    <xdr:pic>
      <xdr:nvPicPr>
        <xdr:cNvPr id="2021" name="Image 2020">
          <a:extLst>
            <a:ext uri="{FF2B5EF4-FFF2-40B4-BE49-F238E27FC236}">
              <a16:creationId xmlns:a16="http://schemas.microsoft.com/office/drawing/2014/main" id="{93D73527-02FD-44AA-80D6-F0A1A763B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01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2013</xdr:col>
      <xdr:colOff>0</xdr:colOff>
      <xdr:row>89</xdr:row>
      <xdr:rowOff>0</xdr:rowOff>
    </xdr:from>
    <xdr:ext cx="152400" cy="152400"/>
    <xdr:pic>
      <xdr:nvPicPr>
        <xdr:cNvPr id="2022" name="Image 2021">
          <a:extLst>
            <a:ext uri="{FF2B5EF4-FFF2-40B4-BE49-F238E27FC236}">
              <a16:creationId xmlns:a16="http://schemas.microsoft.com/office/drawing/2014/main" id="{039BB4D8-4D11-4915-9868-6BA308896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65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2014</xdr:col>
      <xdr:colOff>0</xdr:colOff>
      <xdr:row>89</xdr:row>
      <xdr:rowOff>0</xdr:rowOff>
    </xdr:from>
    <xdr:ext cx="152400" cy="152400"/>
    <xdr:pic>
      <xdr:nvPicPr>
        <xdr:cNvPr id="2023" name="Image 2022">
          <a:extLst>
            <a:ext uri="{FF2B5EF4-FFF2-40B4-BE49-F238E27FC236}">
              <a16:creationId xmlns:a16="http://schemas.microsoft.com/office/drawing/2014/main" id="{295C3CEE-0507-4E92-8C83-EBAA7086B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30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2015</xdr:col>
      <xdr:colOff>0</xdr:colOff>
      <xdr:row>89</xdr:row>
      <xdr:rowOff>0</xdr:rowOff>
    </xdr:from>
    <xdr:ext cx="152400" cy="152400"/>
    <xdr:pic>
      <xdr:nvPicPr>
        <xdr:cNvPr id="2024" name="Image 2023">
          <a:extLst>
            <a:ext uri="{FF2B5EF4-FFF2-40B4-BE49-F238E27FC236}">
              <a16:creationId xmlns:a16="http://schemas.microsoft.com/office/drawing/2014/main" id="{E217622A-B22C-4B98-ABDB-FEFD1E826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94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2016</xdr:col>
      <xdr:colOff>0</xdr:colOff>
      <xdr:row>89</xdr:row>
      <xdr:rowOff>0</xdr:rowOff>
    </xdr:from>
    <xdr:ext cx="152400" cy="152400"/>
    <xdr:pic>
      <xdr:nvPicPr>
        <xdr:cNvPr id="2025" name="Image 2024">
          <a:extLst>
            <a:ext uri="{FF2B5EF4-FFF2-40B4-BE49-F238E27FC236}">
              <a16:creationId xmlns:a16="http://schemas.microsoft.com/office/drawing/2014/main" id="{6A2D3630-6E47-47B4-BBE7-E75C557B5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58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2017</xdr:col>
      <xdr:colOff>0</xdr:colOff>
      <xdr:row>89</xdr:row>
      <xdr:rowOff>0</xdr:rowOff>
    </xdr:from>
    <xdr:ext cx="152400" cy="152400"/>
    <xdr:pic>
      <xdr:nvPicPr>
        <xdr:cNvPr id="2026" name="Image 2025">
          <a:extLst>
            <a:ext uri="{FF2B5EF4-FFF2-40B4-BE49-F238E27FC236}">
              <a16:creationId xmlns:a16="http://schemas.microsoft.com/office/drawing/2014/main" id="{E0F105BB-7AAE-4BCD-8227-0D512CC37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2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2018</xdr:col>
      <xdr:colOff>0</xdr:colOff>
      <xdr:row>89</xdr:row>
      <xdr:rowOff>0</xdr:rowOff>
    </xdr:from>
    <xdr:ext cx="152400" cy="152400"/>
    <xdr:pic>
      <xdr:nvPicPr>
        <xdr:cNvPr id="2027" name="Image 2026">
          <a:extLst>
            <a:ext uri="{FF2B5EF4-FFF2-40B4-BE49-F238E27FC236}">
              <a16:creationId xmlns:a16="http://schemas.microsoft.com/office/drawing/2014/main" id="{265BFEB4-9B35-46A7-9198-973A04557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87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2019</xdr:col>
      <xdr:colOff>0</xdr:colOff>
      <xdr:row>89</xdr:row>
      <xdr:rowOff>0</xdr:rowOff>
    </xdr:from>
    <xdr:ext cx="152400" cy="152400"/>
    <xdr:pic>
      <xdr:nvPicPr>
        <xdr:cNvPr id="2028" name="Image 2027">
          <a:extLst>
            <a:ext uri="{FF2B5EF4-FFF2-40B4-BE49-F238E27FC236}">
              <a16:creationId xmlns:a16="http://schemas.microsoft.com/office/drawing/2014/main" id="{64411993-F9E8-42EC-96D4-AED8D3B5C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51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2020</xdr:col>
      <xdr:colOff>0</xdr:colOff>
      <xdr:row>89</xdr:row>
      <xdr:rowOff>0</xdr:rowOff>
    </xdr:from>
    <xdr:ext cx="152400" cy="152400"/>
    <xdr:pic>
      <xdr:nvPicPr>
        <xdr:cNvPr id="2029" name="Image 2028">
          <a:extLst>
            <a:ext uri="{FF2B5EF4-FFF2-40B4-BE49-F238E27FC236}">
              <a16:creationId xmlns:a16="http://schemas.microsoft.com/office/drawing/2014/main" id="{EFB79E66-49B0-4098-9487-9FC3F0E9A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15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2021</xdr:col>
      <xdr:colOff>0</xdr:colOff>
      <xdr:row>89</xdr:row>
      <xdr:rowOff>0</xdr:rowOff>
    </xdr:from>
    <xdr:ext cx="152400" cy="152400"/>
    <xdr:pic>
      <xdr:nvPicPr>
        <xdr:cNvPr id="2030" name="Image 2029">
          <a:extLst>
            <a:ext uri="{FF2B5EF4-FFF2-40B4-BE49-F238E27FC236}">
              <a16:creationId xmlns:a16="http://schemas.microsoft.com/office/drawing/2014/main" id="{E029D1EA-B7DB-422F-A7B5-2AD16793F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79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2022</xdr:col>
      <xdr:colOff>0</xdr:colOff>
      <xdr:row>89</xdr:row>
      <xdr:rowOff>0</xdr:rowOff>
    </xdr:from>
    <xdr:ext cx="152400" cy="152400"/>
    <xdr:pic>
      <xdr:nvPicPr>
        <xdr:cNvPr id="2031" name="Image 2030">
          <a:extLst>
            <a:ext uri="{FF2B5EF4-FFF2-40B4-BE49-F238E27FC236}">
              <a16:creationId xmlns:a16="http://schemas.microsoft.com/office/drawing/2014/main" id="{24691C59-AA91-45E2-8B0E-25A9638C0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44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2023</xdr:col>
      <xdr:colOff>0</xdr:colOff>
      <xdr:row>89</xdr:row>
      <xdr:rowOff>0</xdr:rowOff>
    </xdr:from>
    <xdr:ext cx="152400" cy="152400"/>
    <xdr:pic>
      <xdr:nvPicPr>
        <xdr:cNvPr id="2032" name="Image 2031">
          <a:extLst>
            <a:ext uri="{FF2B5EF4-FFF2-40B4-BE49-F238E27FC236}">
              <a16:creationId xmlns:a16="http://schemas.microsoft.com/office/drawing/2014/main" id="{56C4CC8D-EED6-4528-8497-FD5A7BC79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08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2024</xdr:col>
      <xdr:colOff>0</xdr:colOff>
      <xdr:row>89</xdr:row>
      <xdr:rowOff>0</xdr:rowOff>
    </xdr:from>
    <xdr:ext cx="152400" cy="152400"/>
    <xdr:pic>
      <xdr:nvPicPr>
        <xdr:cNvPr id="2033" name="Image 2032">
          <a:extLst>
            <a:ext uri="{FF2B5EF4-FFF2-40B4-BE49-F238E27FC236}">
              <a16:creationId xmlns:a16="http://schemas.microsoft.com/office/drawing/2014/main" id="{C9741BE4-1279-46D3-9266-D651647BC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72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2025</xdr:col>
      <xdr:colOff>0</xdr:colOff>
      <xdr:row>89</xdr:row>
      <xdr:rowOff>0</xdr:rowOff>
    </xdr:from>
    <xdr:ext cx="152400" cy="152400"/>
    <xdr:pic>
      <xdr:nvPicPr>
        <xdr:cNvPr id="2034" name="Image 2033">
          <a:extLst>
            <a:ext uri="{FF2B5EF4-FFF2-40B4-BE49-F238E27FC236}">
              <a16:creationId xmlns:a16="http://schemas.microsoft.com/office/drawing/2014/main" id="{3F6AFB63-BBEE-4273-9144-A9F2D5F5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6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2026</xdr:col>
      <xdr:colOff>0</xdr:colOff>
      <xdr:row>89</xdr:row>
      <xdr:rowOff>0</xdr:rowOff>
    </xdr:from>
    <xdr:ext cx="152400" cy="152400"/>
    <xdr:pic>
      <xdr:nvPicPr>
        <xdr:cNvPr id="2035" name="Image 2034">
          <a:extLst>
            <a:ext uri="{FF2B5EF4-FFF2-40B4-BE49-F238E27FC236}">
              <a16:creationId xmlns:a16="http://schemas.microsoft.com/office/drawing/2014/main" id="{3DEC48AE-0913-4B45-BBEB-54CCD91F9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01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2027</xdr:col>
      <xdr:colOff>0</xdr:colOff>
      <xdr:row>89</xdr:row>
      <xdr:rowOff>0</xdr:rowOff>
    </xdr:from>
    <xdr:ext cx="152400" cy="152400"/>
    <xdr:pic>
      <xdr:nvPicPr>
        <xdr:cNvPr id="2036" name="Image 2035">
          <a:extLst>
            <a:ext uri="{FF2B5EF4-FFF2-40B4-BE49-F238E27FC236}">
              <a16:creationId xmlns:a16="http://schemas.microsoft.com/office/drawing/2014/main" id="{F0A77542-66DB-4CB4-B179-49796AC8F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65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2028</xdr:col>
      <xdr:colOff>0</xdr:colOff>
      <xdr:row>89</xdr:row>
      <xdr:rowOff>0</xdr:rowOff>
    </xdr:from>
    <xdr:ext cx="152400" cy="152400"/>
    <xdr:pic>
      <xdr:nvPicPr>
        <xdr:cNvPr id="2037" name="Image 2036">
          <a:extLst>
            <a:ext uri="{FF2B5EF4-FFF2-40B4-BE49-F238E27FC236}">
              <a16:creationId xmlns:a16="http://schemas.microsoft.com/office/drawing/2014/main" id="{3BFA650F-78E3-45EE-AAA0-DC5C9ECE6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29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2029</xdr:col>
      <xdr:colOff>0</xdr:colOff>
      <xdr:row>89</xdr:row>
      <xdr:rowOff>0</xdr:rowOff>
    </xdr:from>
    <xdr:ext cx="152400" cy="152400"/>
    <xdr:pic>
      <xdr:nvPicPr>
        <xdr:cNvPr id="2038" name="Image 2037">
          <a:extLst>
            <a:ext uri="{FF2B5EF4-FFF2-40B4-BE49-F238E27FC236}">
              <a16:creationId xmlns:a16="http://schemas.microsoft.com/office/drawing/2014/main" id="{61B115CE-C0EA-4CC2-BBDD-5FFAC1FE7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3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2030</xdr:col>
      <xdr:colOff>0</xdr:colOff>
      <xdr:row>89</xdr:row>
      <xdr:rowOff>0</xdr:rowOff>
    </xdr:from>
    <xdr:ext cx="152400" cy="152400"/>
    <xdr:pic>
      <xdr:nvPicPr>
        <xdr:cNvPr id="2039" name="Image 2038">
          <a:extLst>
            <a:ext uri="{FF2B5EF4-FFF2-40B4-BE49-F238E27FC236}">
              <a16:creationId xmlns:a16="http://schemas.microsoft.com/office/drawing/2014/main" id="{55EBCA3F-2D23-40C6-9BB8-21360A813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58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2031</xdr:col>
      <xdr:colOff>0</xdr:colOff>
      <xdr:row>89</xdr:row>
      <xdr:rowOff>0</xdr:rowOff>
    </xdr:from>
    <xdr:ext cx="152400" cy="152400"/>
    <xdr:pic>
      <xdr:nvPicPr>
        <xdr:cNvPr id="2040" name="Image 2039">
          <a:extLst>
            <a:ext uri="{FF2B5EF4-FFF2-40B4-BE49-F238E27FC236}">
              <a16:creationId xmlns:a16="http://schemas.microsoft.com/office/drawing/2014/main" id="{0EEC0F78-0A1C-4103-BACD-7554A1E82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2032</xdr:col>
      <xdr:colOff>0</xdr:colOff>
      <xdr:row>89</xdr:row>
      <xdr:rowOff>0</xdr:rowOff>
    </xdr:from>
    <xdr:ext cx="152400" cy="152400"/>
    <xdr:pic>
      <xdr:nvPicPr>
        <xdr:cNvPr id="2041" name="Image 2040">
          <a:extLst>
            <a:ext uri="{FF2B5EF4-FFF2-40B4-BE49-F238E27FC236}">
              <a16:creationId xmlns:a16="http://schemas.microsoft.com/office/drawing/2014/main" id="{025B9482-4B67-42DE-A5FA-D0016B560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86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2033</xdr:col>
      <xdr:colOff>0</xdr:colOff>
      <xdr:row>89</xdr:row>
      <xdr:rowOff>0</xdr:rowOff>
    </xdr:from>
    <xdr:ext cx="152400" cy="152400"/>
    <xdr:pic>
      <xdr:nvPicPr>
        <xdr:cNvPr id="2042" name="Image 2041">
          <a:extLst>
            <a:ext uri="{FF2B5EF4-FFF2-40B4-BE49-F238E27FC236}">
              <a16:creationId xmlns:a16="http://schemas.microsoft.com/office/drawing/2014/main" id="{AFC65E5D-EF6D-44C9-96E3-145C9BD98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50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2034</xdr:col>
      <xdr:colOff>0</xdr:colOff>
      <xdr:row>89</xdr:row>
      <xdr:rowOff>0</xdr:rowOff>
    </xdr:from>
    <xdr:ext cx="152400" cy="152400"/>
    <xdr:pic>
      <xdr:nvPicPr>
        <xdr:cNvPr id="2043" name="Image 2042">
          <a:extLst>
            <a:ext uri="{FF2B5EF4-FFF2-40B4-BE49-F238E27FC236}">
              <a16:creationId xmlns:a16="http://schemas.microsoft.com/office/drawing/2014/main" id="{63105D2D-130C-4ABD-9928-9BE249CD5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15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2035</xdr:col>
      <xdr:colOff>0</xdr:colOff>
      <xdr:row>89</xdr:row>
      <xdr:rowOff>0</xdr:rowOff>
    </xdr:from>
    <xdr:ext cx="152400" cy="152400"/>
    <xdr:pic>
      <xdr:nvPicPr>
        <xdr:cNvPr id="2044" name="Image 2043">
          <a:extLst>
            <a:ext uri="{FF2B5EF4-FFF2-40B4-BE49-F238E27FC236}">
              <a16:creationId xmlns:a16="http://schemas.microsoft.com/office/drawing/2014/main" id="{6EE7F978-2FB6-4B29-AEA1-17CA1B9E2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79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2036</xdr:col>
      <xdr:colOff>0</xdr:colOff>
      <xdr:row>89</xdr:row>
      <xdr:rowOff>0</xdr:rowOff>
    </xdr:from>
    <xdr:ext cx="152400" cy="152400"/>
    <xdr:pic>
      <xdr:nvPicPr>
        <xdr:cNvPr id="2045" name="Image 2044">
          <a:extLst>
            <a:ext uri="{FF2B5EF4-FFF2-40B4-BE49-F238E27FC236}">
              <a16:creationId xmlns:a16="http://schemas.microsoft.com/office/drawing/2014/main" id="{86013DED-7538-4916-B9C1-D3E68FFF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43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2037</xdr:col>
      <xdr:colOff>0</xdr:colOff>
      <xdr:row>89</xdr:row>
      <xdr:rowOff>0</xdr:rowOff>
    </xdr:from>
    <xdr:ext cx="152400" cy="152400"/>
    <xdr:pic>
      <xdr:nvPicPr>
        <xdr:cNvPr id="2046" name="Image 2045">
          <a:extLst>
            <a:ext uri="{FF2B5EF4-FFF2-40B4-BE49-F238E27FC236}">
              <a16:creationId xmlns:a16="http://schemas.microsoft.com/office/drawing/2014/main" id="{45AECFC2-8889-40BC-A828-D3A2DB5E9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7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2038</xdr:col>
      <xdr:colOff>0</xdr:colOff>
      <xdr:row>89</xdr:row>
      <xdr:rowOff>0</xdr:rowOff>
    </xdr:from>
    <xdr:ext cx="152400" cy="152400"/>
    <xdr:pic>
      <xdr:nvPicPr>
        <xdr:cNvPr id="2047" name="Image 2046">
          <a:extLst>
            <a:ext uri="{FF2B5EF4-FFF2-40B4-BE49-F238E27FC236}">
              <a16:creationId xmlns:a16="http://schemas.microsoft.com/office/drawing/2014/main" id="{94044F21-6BC4-43C0-A819-BB5A9CE2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72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2039</xdr:col>
      <xdr:colOff>0</xdr:colOff>
      <xdr:row>89</xdr:row>
      <xdr:rowOff>0</xdr:rowOff>
    </xdr:from>
    <xdr:ext cx="152400" cy="152400"/>
    <xdr:pic>
      <xdr:nvPicPr>
        <xdr:cNvPr id="2048" name="Image 2047">
          <a:extLst>
            <a:ext uri="{FF2B5EF4-FFF2-40B4-BE49-F238E27FC236}">
              <a16:creationId xmlns:a16="http://schemas.microsoft.com/office/drawing/2014/main" id="{2EA711BC-696D-4D0C-84F1-777506061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36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2040</xdr:col>
      <xdr:colOff>0</xdr:colOff>
      <xdr:row>89</xdr:row>
      <xdr:rowOff>0</xdr:rowOff>
    </xdr:from>
    <xdr:ext cx="152400" cy="152400"/>
    <xdr:pic>
      <xdr:nvPicPr>
        <xdr:cNvPr id="2049" name="Image 2048">
          <a:extLst>
            <a:ext uri="{FF2B5EF4-FFF2-40B4-BE49-F238E27FC236}">
              <a16:creationId xmlns:a16="http://schemas.microsoft.com/office/drawing/2014/main" id="{C183D38D-9108-4509-B957-EA144F175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00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2041</xdr:col>
      <xdr:colOff>0</xdr:colOff>
      <xdr:row>89</xdr:row>
      <xdr:rowOff>0</xdr:rowOff>
    </xdr:from>
    <xdr:ext cx="152400" cy="152400"/>
    <xdr:pic>
      <xdr:nvPicPr>
        <xdr:cNvPr id="2050" name="Image 2049">
          <a:extLst>
            <a:ext uri="{FF2B5EF4-FFF2-40B4-BE49-F238E27FC236}">
              <a16:creationId xmlns:a16="http://schemas.microsoft.com/office/drawing/2014/main" id="{575A4BE2-2898-4539-88B8-77443E8AA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4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2042</xdr:col>
      <xdr:colOff>0</xdr:colOff>
      <xdr:row>89</xdr:row>
      <xdr:rowOff>0</xdr:rowOff>
    </xdr:from>
    <xdr:ext cx="152400" cy="152400"/>
    <xdr:pic>
      <xdr:nvPicPr>
        <xdr:cNvPr id="2051" name="Image 2050">
          <a:extLst>
            <a:ext uri="{FF2B5EF4-FFF2-40B4-BE49-F238E27FC236}">
              <a16:creationId xmlns:a16="http://schemas.microsoft.com/office/drawing/2014/main" id="{135584AE-B647-4E70-A1EC-5040964F0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29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2043</xdr:col>
      <xdr:colOff>0</xdr:colOff>
      <xdr:row>89</xdr:row>
      <xdr:rowOff>0</xdr:rowOff>
    </xdr:from>
    <xdr:ext cx="152400" cy="152400"/>
    <xdr:pic>
      <xdr:nvPicPr>
        <xdr:cNvPr id="2052" name="Image 2051">
          <a:extLst>
            <a:ext uri="{FF2B5EF4-FFF2-40B4-BE49-F238E27FC236}">
              <a16:creationId xmlns:a16="http://schemas.microsoft.com/office/drawing/2014/main" id="{9AFA8ECF-EA41-4770-AA94-D43D3FA2A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93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2044</xdr:col>
      <xdr:colOff>0</xdr:colOff>
      <xdr:row>89</xdr:row>
      <xdr:rowOff>0</xdr:rowOff>
    </xdr:from>
    <xdr:ext cx="152400" cy="152400"/>
    <xdr:pic>
      <xdr:nvPicPr>
        <xdr:cNvPr id="2053" name="Image 2052">
          <a:extLst>
            <a:ext uri="{FF2B5EF4-FFF2-40B4-BE49-F238E27FC236}">
              <a16:creationId xmlns:a16="http://schemas.microsoft.com/office/drawing/2014/main" id="{7CCC8193-1E41-437F-9AF7-CCC4D9E96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57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2045</xdr:col>
      <xdr:colOff>0</xdr:colOff>
      <xdr:row>89</xdr:row>
      <xdr:rowOff>0</xdr:rowOff>
    </xdr:from>
    <xdr:ext cx="152400" cy="152400"/>
    <xdr:pic>
      <xdr:nvPicPr>
        <xdr:cNvPr id="2054" name="Image 2053">
          <a:extLst>
            <a:ext uri="{FF2B5EF4-FFF2-40B4-BE49-F238E27FC236}">
              <a16:creationId xmlns:a16="http://schemas.microsoft.com/office/drawing/2014/main" id="{2F3B0163-B15B-4A60-A91C-82AF6580A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21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2046</xdr:col>
      <xdr:colOff>0</xdr:colOff>
      <xdr:row>89</xdr:row>
      <xdr:rowOff>0</xdr:rowOff>
    </xdr:from>
    <xdr:ext cx="152400" cy="152400"/>
    <xdr:pic>
      <xdr:nvPicPr>
        <xdr:cNvPr id="2055" name="Image 2054">
          <a:extLst>
            <a:ext uri="{FF2B5EF4-FFF2-40B4-BE49-F238E27FC236}">
              <a16:creationId xmlns:a16="http://schemas.microsoft.com/office/drawing/2014/main" id="{66EC1141-52DA-4E06-8281-4B9F73646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86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2047</xdr:col>
      <xdr:colOff>0</xdr:colOff>
      <xdr:row>89</xdr:row>
      <xdr:rowOff>0</xdr:rowOff>
    </xdr:from>
    <xdr:ext cx="152400" cy="152400"/>
    <xdr:pic>
      <xdr:nvPicPr>
        <xdr:cNvPr id="2056" name="Image 2055">
          <a:extLst>
            <a:ext uri="{FF2B5EF4-FFF2-40B4-BE49-F238E27FC236}">
              <a16:creationId xmlns:a16="http://schemas.microsoft.com/office/drawing/2014/main" id="{61D80E54-840B-4B03-B91C-0215FE96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50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2048</xdr:col>
      <xdr:colOff>0</xdr:colOff>
      <xdr:row>89</xdr:row>
      <xdr:rowOff>0</xdr:rowOff>
    </xdr:from>
    <xdr:ext cx="152400" cy="152400"/>
    <xdr:pic>
      <xdr:nvPicPr>
        <xdr:cNvPr id="2057" name="Image 2056">
          <a:extLst>
            <a:ext uri="{FF2B5EF4-FFF2-40B4-BE49-F238E27FC236}">
              <a16:creationId xmlns:a16="http://schemas.microsoft.com/office/drawing/2014/main" id="{5F9BF529-DD9E-4E6B-98F4-2396F434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14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2049</xdr:col>
      <xdr:colOff>0</xdr:colOff>
      <xdr:row>89</xdr:row>
      <xdr:rowOff>0</xdr:rowOff>
    </xdr:from>
    <xdr:ext cx="152400" cy="152400"/>
    <xdr:pic>
      <xdr:nvPicPr>
        <xdr:cNvPr id="2058" name="Image 2057">
          <a:extLst>
            <a:ext uri="{FF2B5EF4-FFF2-40B4-BE49-F238E27FC236}">
              <a16:creationId xmlns:a16="http://schemas.microsoft.com/office/drawing/2014/main" id="{7BE12D93-1F70-425A-A3C9-EB33AD71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78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2050</xdr:col>
      <xdr:colOff>0</xdr:colOff>
      <xdr:row>89</xdr:row>
      <xdr:rowOff>0</xdr:rowOff>
    </xdr:from>
    <xdr:ext cx="152400" cy="152400"/>
    <xdr:pic>
      <xdr:nvPicPr>
        <xdr:cNvPr id="2059" name="Image 2058">
          <a:extLst>
            <a:ext uri="{FF2B5EF4-FFF2-40B4-BE49-F238E27FC236}">
              <a16:creationId xmlns:a16="http://schemas.microsoft.com/office/drawing/2014/main" id="{314BDCA4-30FF-4D7D-89BB-B264F1B87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43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2051</xdr:col>
      <xdr:colOff>0</xdr:colOff>
      <xdr:row>89</xdr:row>
      <xdr:rowOff>0</xdr:rowOff>
    </xdr:from>
    <xdr:ext cx="152400" cy="152400"/>
    <xdr:pic>
      <xdr:nvPicPr>
        <xdr:cNvPr id="2060" name="Image 2059">
          <a:extLst>
            <a:ext uri="{FF2B5EF4-FFF2-40B4-BE49-F238E27FC236}">
              <a16:creationId xmlns:a16="http://schemas.microsoft.com/office/drawing/2014/main" id="{8518FEE4-0187-47F3-8D2D-50284AF8A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07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2052</xdr:col>
      <xdr:colOff>0</xdr:colOff>
      <xdr:row>89</xdr:row>
      <xdr:rowOff>0</xdr:rowOff>
    </xdr:from>
    <xdr:ext cx="152400" cy="152400"/>
    <xdr:pic>
      <xdr:nvPicPr>
        <xdr:cNvPr id="2061" name="Image 2060">
          <a:extLst>
            <a:ext uri="{FF2B5EF4-FFF2-40B4-BE49-F238E27FC236}">
              <a16:creationId xmlns:a16="http://schemas.microsoft.com/office/drawing/2014/main" id="{AAE7187C-1ADA-48D6-810C-4C5C252C9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71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2053</xdr:col>
      <xdr:colOff>0</xdr:colOff>
      <xdr:row>89</xdr:row>
      <xdr:rowOff>0</xdr:rowOff>
    </xdr:from>
    <xdr:ext cx="152400" cy="152400"/>
    <xdr:pic>
      <xdr:nvPicPr>
        <xdr:cNvPr id="2062" name="Image 2061">
          <a:extLst>
            <a:ext uri="{FF2B5EF4-FFF2-40B4-BE49-F238E27FC236}">
              <a16:creationId xmlns:a16="http://schemas.microsoft.com/office/drawing/2014/main" id="{BE27DF92-BBD7-4571-B82D-85A4533A8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35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2054</xdr:col>
      <xdr:colOff>0</xdr:colOff>
      <xdr:row>89</xdr:row>
      <xdr:rowOff>0</xdr:rowOff>
    </xdr:from>
    <xdr:ext cx="152400" cy="152400"/>
    <xdr:pic>
      <xdr:nvPicPr>
        <xdr:cNvPr id="2063" name="Image 2062">
          <a:extLst>
            <a:ext uri="{FF2B5EF4-FFF2-40B4-BE49-F238E27FC236}">
              <a16:creationId xmlns:a16="http://schemas.microsoft.com/office/drawing/2014/main" id="{57C803E7-0AAA-4FE7-B2E8-AF3B56371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00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2055</xdr:col>
      <xdr:colOff>0</xdr:colOff>
      <xdr:row>89</xdr:row>
      <xdr:rowOff>0</xdr:rowOff>
    </xdr:from>
    <xdr:ext cx="152400" cy="152400"/>
    <xdr:pic>
      <xdr:nvPicPr>
        <xdr:cNvPr id="2064" name="Image 2063">
          <a:extLst>
            <a:ext uri="{FF2B5EF4-FFF2-40B4-BE49-F238E27FC236}">
              <a16:creationId xmlns:a16="http://schemas.microsoft.com/office/drawing/2014/main" id="{47BBB939-4576-469D-8197-1AEBF6038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64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2056</xdr:col>
      <xdr:colOff>0</xdr:colOff>
      <xdr:row>89</xdr:row>
      <xdr:rowOff>0</xdr:rowOff>
    </xdr:from>
    <xdr:ext cx="152400" cy="152400"/>
    <xdr:pic>
      <xdr:nvPicPr>
        <xdr:cNvPr id="2065" name="Image 2064">
          <a:extLst>
            <a:ext uri="{FF2B5EF4-FFF2-40B4-BE49-F238E27FC236}">
              <a16:creationId xmlns:a16="http://schemas.microsoft.com/office/drawing/2014/main" id="{38A4EED8-131A-4945-97D5-F4C49F4B3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28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2057</xdr:col>
      <xdr:colOff>0</xdr:colOff>
      <xdr:row>89</xdr:row>
      <xdr:rowOff>0</xdr:rowOff>
    </xdr:from>
    <xdr:ext cx="152400" cy="152400"/>
    <xdr:pic>
      <xdr:nvPicPr>
        <xdr:cNvPr id="2066" name="Image 2065">
          <a:extLst>
            <a:ext uri="{FF2B5EF4-FFF2-40B4-BE49-F238E27FC236}">
              <a16:creationId xmlns:a16="http://schemas.microsoft.com/office/drawing/2014/main" id="{E1001FAA-06A3-4A8F-B4DF-ED8B5B6CC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92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2058</xdr:col>
      <xdr:colOff>0</xdr:colOff>
      <xdr:row>89</xdr:row>
      <xdr:rowOff>0</xdr:rowOff>
    </xdr:from>
    <xdr:ext cx="152400" cy="152400"/>
    <xdr:pic>
      <xdr:nvPicPr>
        <xdr:cNvPr id="2067" name="Image 2066">
          <a:extLst>
            <a:ext uri="{FF2B5EF4-FFF2-40B4-BE49-F238E27FC236}">
              <a16:creationId xmlns:a16="http://schemas.microsoft.com/office/drawing/2014/main" id="{7C5A1754-6B33-425C-B2BD-1E7FC5096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57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2059</xdr:col>
      <xdr:colOff>0</xdr:colOff>
      <xdr:row>89</xdr:row>
      <xdr:rowOff>0</xdr:rowOff>
    </xdr:from>
    <xdr:ext cx="152400" cy="152400"/>
    <xdr:pic>
      <xdr:nvPicPr>
        <xdr:cNvPr id="2068" name="Image 2067">
          <a:extLst>
            <a:ext uri="{FF2B5EF4-FFF2-40B4-BE49-F238E27FC236}">
              <a16:creationId xmlns:a16="http://schemas.microsoft.com/office/drawing/2014/main" id="{5306F7D6-ED5C-4D37-9CA1-642F4FD6A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21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2060</xdr:col>
      <xdr:colOff>0</xdr:colOff>
      <xdr:row>89</xdr:row>
      <xdr:rowOff>0</xdr:rowOff>
    </xdr:from>
    <xdr:ext cx="152400" cy="152400"/>
    <xdr:pic>
      <xdr:nvPicPr>
        <xdr:cNvPr id="2069" name="Image 2068">
          <a:extLst>
            <a:ext uri="{FF2B5EF4-FFF2-40B4-BE49-F238E27FC236}">
              <a16:creationId xmlns:a16="http://schemas.microsoft.com/office/drawing/2014/main" id="{319E4C91-21D6-4133-814D-D7958BF9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85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2061</xdr:col>
      <xdr:colOff>0</xdr:colOff>
      <xdr:row>89</xdr:row>
      <xdr:rowOff>0</xdr:rowOff>
    </xdr:from>
    <xdr:ext cx="152400" cy="152400"/>
    <xdr:pic>
      <xdr:nvPicPr>
        <xdr:cNvPr id="2070" name="Image 2069">
          <a:extLst>
            <a:ext uri="{FF2B5EF4-FFF2-40B4-BE49-F238E27FC236}">
              <a16:creationId xmlns:a16="http://schemas.microsoft.com/office/drawing/2014/main" id="{9D5AA2C3-E84F-4377-A10C-633946AA7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49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2062</xdr:col>
      <xdr:colOff>0</xdr:colOff>
      <xdr:row>89</xdr:row>
      <xdr:rowOff>0</xdr:rowOff>
    </xdr:from>
    <xdr:ext cx="152400" cy="152400"/>
    <xdr:pic>
      <xdr:nvPicPr>
        <xdr:cNvPr id="2071" name="Image 2070">
          <a:extLst>
            <a:ext uri="{FF2B5EF4-FFF2-40B4-BE49-F238E27FC236}">
              <a16:creationId xmlns:a16="http://schemas.microsoft.com/office/drawing/2014/main" id="{746BB8B2-CD7A-497C-AB52-83F72D2B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14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2063</xdr:col>
      <xdr:colOff>0</xdr:colOff>
      <xdr:row>89</xdr:row>
      <xdr:rowOff>0</xdr:rowOff>
    </xdr:from>
    <xdr:ext cx="152400" cy="152400"/>
    <xdr:pic>
      <xdr:nvPicPr>
        <xdr:cNvPr id="2072" name="Image 2071">
          <a:extLst>
            <a:ext uri="{FF2B5EF4-FFF2-40B4-BE49-F238E27FC236}">
              <a16:creationId xmlns:a16="http://schemas.microsoft.com/office/drawing/2014/main" id="{B714CEFA-DE85-404E-A3A4-739D271AA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78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2064</xdr:col>
      <xdr:colOff>0</xdr:colOff>
      <xdr:row>89</xdr:row>
      <xdr:rowOff>0</xdr:rowOff>
    </xdr:from>
    <xdr:ext cx="152400" cy="152400"/>
    <xdr:pic>
      <xdr:nvPicPr>
        <xdr:cNvPr id="2073" name="Image 2072">
          <a:extLst>
            <a:ext uri="{FF2B5EF4-FFF2-40B4-BE49-F238E27FC236}">
              <a16:creationId xmlns:a16="http://schemas.microsoft.com/office/drawing/2014/main" id="{4E0F892C-52B1-4939-9224-A2AFCC0F6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42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2065</xdr:col>
      <xdr:colOff>0</xdr:colOff>
      <xdr:row>89</xdr:row>
      <xdr:rowOff>0</xdr:rowOff>
    </xdr:from>
    <xdr:ext cx="152400" cy="152400"/>
    <xdr:pic>
      <xdr:nvPicPr>
        <xdr:cNvPr id="2074" name="Image 2073">
          <a:extLst>
            <a:ext uri="{FF2B5EF4-FFF2-40B4-BE49-F238E27FC236}">
              <a16:creationId xmlns:a16="http://schemas.microsoft.com/office/drawing/2014/main" id="{A8F12DC5-CE8E-4619-B7CB-341544CDF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06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2066</xdr:col>
      <xdr:colOff>0</xdr:colOff>
      <xdr:row>89</xdr:row>
      <xdr:rowOff>0</xdr:rowOff>
    </xdr:from>
    <xdr:ext cx="152400" cy="152400"/>
    <xdr:pic>
      <xdr:nvPicPr>
        <xdr:cNvPr id="2075" name="Image 2074">
          <a:extLst>
            <a:ext uri="{FF2B5EF4-FFF2-40B4-BE49-F238E27FC236}">
              <a16:creationId xmlns:a16="http://schemas.microsoft.com/office/drawing/2014/main" id="{55052965-D8C3-4EB2-9C9E-9594491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71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2067</xdr:col>
      <xdr:colOff>0</xdr:colOff>
      <xdr:row>89</xdr:row>
      <xdr:rowOff>0</xdr:rowOff>
    </xdr:from>
    <xdr:ext cx="152400" cy="152400"/>
    <xdr:pic>
      <xdr:nvPicPr>
        <xdr:cNvPr id="2076" name="Image 2075">
          <a:extLst>
            <a:ext uri="{FF2B5EF4-FFF2-40B4-BE49-F238E27FC236}">
              <a16:creationId xmlns:a16="http://schemas.microsoft.com/office/drawing/2014/main" id="{789EEA14-F552-4937-84F8-BFBC6245C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35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2068</xdr:col>
      <xdr:colOff>0</xdr:colOff>
      <xdr:row>89</xdr:row>
      <xdr:rowOff>0</xdr:rowOff>
    </xdr:from>
    <xdr:ext cx="152400" cy="152400"/>
    <xdr:pic>
      <xdr:nvPicPr>
        <xdr:cNvPr id="2077" name="Image 2076">
          <a:extLst>
            <a:ext uri="{FF2B5EF4-FFF2-40B4-BE49-F238E27FC236}">
              <a16:creationId xmlns:a16="http://schemas.microsoft.com/office/drawing/2014/main" id="{D93A9B52-49A1-447F-B844-00C7F6082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99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2069</xdr:col>
      <xdr:colOff>0</xdr:colOff>
      <xdr:row>89</xdr:row>
      <xdr:rowOff>0</xdr:rowOff>
    </xdr:from>
    <xdr:ext cx="152400" cy="152400"/>
    <xdr:pic>
      <xdr:nvPicPr>
        <xdr:cNvPr id="2078" name="Image 2077">
          <a:extLst>
            <a:ext uri="{FF2B5EF4-FFF2-40B4-BE49-F238E27FC236}">
              <a16:creationId xmlns:a16="http://schemas.microsoft.com/office/drawing/2014/main" id="{6C60B46B-517D-414D-9437-4B77FF9D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63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2070</xdr:col>
      <xdr:colOff>0</xdr:colOff>
      <xdr:row>89</xdr:row>
      <xdr:rowOff>0</xdr:rowOff>
    </xdr:from>
    <xdr:ext cx="152400" cy="152400"/>
    <xdr:pic>
      <xdr:nvPicPr>
        <xdr:cNvPr id="2079" name="Image 2078">
          <a:extLst>
            <a:ext uri="{FF2B5EF4-FFF2-40B4-BE49-F238E27FC236}">
              <a16:creationId xmlns:a16="http://schemas.microsoft.com/office/drawing/2014/main" id="{9F7ED987-DA9A-45E8-8EDC-9214E97EB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28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2071</xdr:col>
      <xdr:colOff>0</xdr:colOff>
      <xdr:row>89</xdr:row>
      <xdr:rowOff>0</xdr:rowOff>
    </xdr:from>
    <xdr:ext cx="152400" cy="152400"/>
    <xdr:pic>
      <xdr:nvPicPr>
        <xdr:cNvPr id="2080" name="Image 2079">
          <a:extLst>
            <a:ext uri="{FF2B5EF4-FFF2-40B4-BE49-F238E27FC236}">
              <a16:creationId xmlns:a16="http://schemas.microsoft.com/office/drawing/2014/main" id="{608A99F7-F1B5-4F17-850C-945502DA8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2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2072</xdr:col>
      <xdr:colOff>0</xdr:colOff>
      <xdr:row>89</xdr:row>
      <xdr:rowOff>0</xdr:rowOff>
    </xdr:from>
    <xdr:ext cx="152400" cy="152400"/>
    <xdr:pic>
      <xdr:nvPicPr>
        <xdr:cNvPr id="2081" name="Image 2080">
          <a:extLst>
            <a:ext uri="{FF2B5EF4-FFF2-40B4-BE49-F238E27FC236}">
              <a16:creationId xmlns:a16="http://schemas.microsoft.com/office/drawing/2014/main" id="{1935B9F8-A496-491B-BC80-7FD724E71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56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2073</xdr:col>
      <xdr:colOff>0</xdr:colOff>
      <xdr:row>89</xdr:row>
      <xdr:rowOff>0</xdr:rowOff>
    </xdr:from>
    <xdr:ext cx="152400" cy="152400"/>
    <xdr:pic>
      <xdr:nvPicPr>
        <xdr:cNvPr id="2082" name="Image 2081">
          <a:extLst>
            <a:ext uri="{FF2B5EF4-FFF2-40B4-BE49-F238E27FC236}">
              <a16:creationId xmlns:a16="http://schemas.microsoft.com/office/drawing/2014/main" id="{52CE0F94-B3A9-4C5E-8005-C37C64620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20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2074</xdr:col>
      <xdr:colOff>0</xdr:colOff>
      <xdr:row>89</xdr:row>
      <xdr:rowOff>0</xdr:rowOff>
    </xdr:from>
    <xdr:ext cx="152400" cy="152400"/>
    <xdr:pic>
      <xdr:nvPicPr>
        <xdr:cNvPr id="2083" name="Image 2082">
          <a:extLst>
            <a:ext uri="{FF2B5EF4-FFF2-40B4-BE49-F238E27FC236}">
              <a16:creationId xmlns:a16="http://schemas.microsoft.com/office/drawing/2014/main" id="{C8881081-22DB-4D0E-A4ED-99CEF9548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2075</xdr:col>
      <xdr:colOff>0</xdr:colOff>
      <xdr:row>89</xdr:row>
      <xdr:rowOff>0</xdr:rowOff>
    </xdr:from>
    <xdr:ext cx="152400" cy="152400"/>
    <xdr:pic>
      <xdr:nvPicPr>
        <xdr:cNvPr id="2084" name="Image 2083">
          <a:extLst>
            <a:ext uri="{FF2B5EF4-FFF2-40B4-BE49-F238E27FC236}">
              <a16:creationId xmlns:a16="http://schemas.microsoft.com/office/drawing/2014/main" id="{0D3292DF-0070-4510-A5EA-0BDF2D823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49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2076</xdr:col>
      <xdr:colOff>0</xdr:colOff>
      <xdr:row>89</xdr:row>
      <xdr:rowOff>0</xdr:rowOff>
    </xdr:from>
    <xdr:ext cx="152400" cy="152400"/>
    <xdr:pic>
      <xdr:nvPicPr>
        <xdr:cNvPr id="2085" name="Image 2084">
          <a:extLst>
            <a:ext uri="{FF2B5EF4-FFF2-40B4-BE49-F238E27FC236}">
              <a16:creationId xmlns:a16="http://schemas.microsoft.com/office/drawing/2014/main" id="{89D90FE6-C085-4962-97A9-A4315E851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13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2077</xdr:col>
      <xdr:colOff>0</xdr:colOff>
      <xdr:row>89</xdr:row>
      <xdr:rowOff>0</xdr:rowOff>
    </xdr:from>
    <xdr:ext cx="152400" cy="152400"/>
    <xdr:pic>
      <xdr:nvPicPr>
        <xdr:cNvPr id="2086" name="Image 2085">
          <a:extLst>
            <a:ext uri="{FF2B5EF4-FFF2-40B4-BE49-F238E27FC236}">
              <a16:creationId xmlns:a16="http://schemas.microsoft.com/office/drawing/2014/main" id="{F56C68B5-C947-4C1C-AEBC-5E3765F1D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77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2078</xdr:col>
      <xdr:colOff>0</xdr:colOff>
      <xdr:row>89</xdr:row>
      <xdr:rowOff>0</xdr:rowOff>
    </xdr:from>
    <xdr:ext cx="152400" cy="152400"/>
    <xdr:pic>
      <xdr:nvPicPr>
        <xdr:cNvPr id="2087" name="Image 2086">
          <a:extLst>
            <a:ext uri="{FF2B5EF4-FFF2-40B4-BE49-F238E27FC236}">
              <a16:creationId xmlns:a16="http://schemas.microsoft.com/office/drawing/2014/main" id="{C794F82D-5ED7-40A1-BE17-882E21733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41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2079</xdr:col>
      <xdr:colOff>0</xdr:colOff>
      <xdr:row>89</xdr:row>
      <xdr:rowOff>0</xdr:rowOff>
    </xdr:from>
    <xdr:ext cx="152400" cy="152400"/>
    <xdr:pic>
      <xdr:nvPicPr>
        <xdr:cNvPr id="2088" name="Image 2087">
          <a:extLst>
            <a:ext uri="{FF2B5EF4-FFF2-40B4-BE49-F238E27FC236}">
              <a16:creationId xmlns:a16="http://schemas.microsoft.com/office/drawing/2014/main" id="{C4D45717-A1F1-428A-98F9-A2A83D263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06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2080</xdr:col>
      <xdr:colOff>0</xdr:colOff>
      <xdr:row>89</xdr:row>
      <xdr:rowOff>0</xdr:rowOff>
    </xdr:from>
    <xdr:ext cx="152400" cy="152400"/>
    <xdr:pic>
      <xdr:nvPicPr>
        <xdr:cNvPr id="2089" name="Image 2088">
          <a:extLst>
            <a:ext uri="{FF2B5EF4-FFF2-40B4-BE49-F238E27FC236}">
              <a16:creationId xmlns:a16="http://schemas.microsoft.com/office/drawing/2014/main" id="{5675A676-E94F-4BF9-A6EB-C263315A0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70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2081</xdr:col>
      <xdr:colOff>0</xdr:colOff>
      <xdr:row>89</xdr:row>
      <xdr:rowOff>0</xdr:rowOff>
    </xdr:from>
    <xdr:ext cx="152400" cy="152400"/>
    <xdr:pic>
      <xdr:nvPicPr>
        <xdr:cNvPr id="2090" name="Image 2089">
          <a:extLst>
            <a:ext uri="{FF2B5EF4-FFF2-40B4-BE49-F238E27FC236}">
              <a16:creationId xmlns:a16="http://schemas.microsoft.com/office/drawing/2014/main" id="{C1540511-238F-4CE4-9E96-072B2CC44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34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2082</xdr:col>
      <xdr:colOff>0</xdr:colOff>
      <xdr:row>89</xdr:row>
      <xdr:rowOff>0</xdr:rowOff>
    </xdr:from>
    <xdr:ext cx="152400" cy="152400"/>
    <xdr:pic>
      <xdr:nvPicPr>
        <xdr:cNvPr id="2091" name="Image 2090">
          <a:extLst>
            <a:ext uri="{FF2B5EF4-FFF2-40B4-BE49-F238E27FC236}">
              <a16:creationId xmlns:a16="http://schemas.microsoft.com/office/drawing/2014/main" id="{94BF640D-4925-4E9F-BC19-494C42828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98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2083</xdr:col>
      <xdr:colOff>0</xdr:colOff>
      <xdr:row>89</xdr:row>
      <xdr:rowOff>0</xdr:rowOff>
    </xdr:from>
    <xdr:ext cx="152400" cy="152400"/>
    <xdr:pic>
      <xdr:nvPicPr>
        <xdr:cNvPr id="2092" name="Image 2091">
          <a:extLst>
            <a:ext uri="{FF2B5EF4-FFF2-40B4-BE49-F238E27FC236}">
              <a16:creationId xmlns:a16="http://schemas.microsoft.com/office/drawing/2014/main" id="{564205DC-9EBB-4AB4-9BA8-31B822D9B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63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2084</xdr:col>
      <xdr:colOff>0</xdr:colOff>
      <xdr:row>89</xdr:row>
      <xdr:rowOff>0</xdr:rowOff>
    </xdr:from>
    <xdr:ext cx="152400" cy="152400"/>
    <xdr:pic>
      <xdr:nvPicPr>
        <xdr:cNvPr id="2093" name="Image 2092">
          <a:extLst>
            <a:ext uri="{FF2B5EF4-FFF2-40B4-BE49-F238E27FC236}">
              <a16:creationId xmlns:a16="http://schemas.microsoft.com/office/drawing/2014/main" id="{6E62D127-9DD1-4F61-A947-0BEA5E81C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27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2085</xdr:col>
      <xdr:colOff>0</xdr:colOff>
      <xdr:row>89</xdr:row>
      <xdr:rowOff>0</xdr:rowOff>
    </xdr:from>
    <xdr:ext cx="152400" cy="152400"/>
    <xdr:pic>
      <xdr:nvPicPr>
        <xdr:cNvPr id="2094" name="Image 2093">
          <a:extLst>
            <a:ext uri="{FF2B5EF4-FFF2-40B4-BE49-F238E27FC236}">
              <a16:creationId xmlns:a16="http://schemas.microsoft.com/office/drawing/2014/main" id="{32BE6CF6-A883-4AEB-B165-9E3C6E7E8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91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2086</xdr:col>
      <xdr:colOff>0</xdr:colOff>
      <xdr:row>89</xdr:row>
      <xdr:rowOff>0</xdr:rowOff>
    </xdr:from>
    <xdr:ext cx="152400" cy="152400"/>
    <xdr:pic>
      <xdr:nvPicPr>
        <xdr:cNvPr id="2095" name="Image 2094">
          <a:extLst>
            <a:ext uri="{FF2B5EF4-FFF2-40B4-BE49-F238E27FC236}">
              <a16:creationId xmlns:a16="http://schemas.microsoft.com/office/drawing/2014/main" id="{936D80B5-0AA3-4CE3-862A-BE73D9D83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55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2087</xdr:col>
      <xdr:colOff>0</xdr:colOff>
      <xdr:row>89</xdr:row>
      <xdr:rowOff>0</xdr:rowOff>
    </xdr:from>
    <xdr:ext cx="152400" cy="152400"/>
    <xdr:pic>
      <xdr:nvPicPr>
        <xdr:cNvPr id="2096" name="Image 2095">
          <a:extLst>
            <a:ext uri="{FF2B5EF4-FFF2-40B4-BE49-F238E27FC236}">
              <a16:creationId xmlns:a16="http://schemas.microsoft.com/office/drawing/2014/main" id="{5170C5B6-1F7B-41BE-B038-749E7FD98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20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2088</xdr:col>
      <xdr:colOff>0</xdr:colOff>
      <xdr:row>89</xdr:row>
      <xdr:rowOff>0</xdr:rowOff>
    </xdr:from>
    <xdr:ext cx="152400" cy="152400"/>
    <xdr:pic>
      <xdr:nvPicPr>
        <xdr:cNvPr id="2097" name="Image 2096">
          <a:extLst>
            <a:ext uri="{FF2B5EF4-FFF2-40B4-BE49-F238E27FC236}">
              <a16:creationId xmlns:a16="http://schemas.microsoft.com/office/drawing/2014/main" id="{751819BC-C536-41D3-8BC8-F1AA461D9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84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2089</xdr:col>
      <xdr:colOff>0</xdr:colOff>
      <xdr:row>89</xdr:row>
      <xdr:rowOff>0</xdr:rowOff>
    </xdr:from>
    <xdr:ext cx="152400" cy="152400"/>
    <xdr:pic>
      <xdr:nvPicPr>
        <xdr:cNvPr id="2098" name="Image 2097">
          <a:extLst>
            <a:ext uri="{FF2B5EF4-FFF2-40B4-BE49-F238E27FC236}">
              <a16:creationId xmlns:a16="http://schemas.microsoft.com/office/drawing/2014/main" id="{998B7B2C-D13D-4A07-8DF0-3E57430FD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48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2090</xdr:col>
      <xdr:colOff>0</xdr:colOff>
      <xdr:row>89</xdr:row>
      <xdr:rowOff>0</xdr:rowOff>
    </xdr:from>
    <xdr:ext cx="152400" cy="152400"/>
    <xdr:pic>
      <xdr:nvPicPr>
        <xdr:cNvPr id="2099" name="Image 2098">
          <a:extLst>
            <a:ext uri="{FF2B5EF4-FFF2-40B4-BE49-F238E27FC236}">
              <a16:creationId xmlns:a16="http://schemas.microsoft.com/office/drawing/2014/main" id="{FBBF58DE-50C1-4DC6-BBB0-93DDEE173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12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2091</xdr:col>
      <xdr:colOff>0</xdr:colOff>
      <xdr:row>89</xdr:row>
      <xdr:rowOff>0</xdr:rowOff>
    </xdr:from>
    <xdr:ext cx="152400" cy="152400"/>
    <xdr:pic>
      <xdr:nvPicPr>
        <xdr:cNvPr id="2100" name="Image 2099">
          <a:extLst>
            <a:ext uri="{FF2B5EF4-FFF2-40B4-BE49-F238E27FC236}">
              <a16:creationId xmlns:a16="http://schemas.microsoft.com/office/drawing/2014/main" id="{8ACC53CC-A472-4C27-A839-0D2382E82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7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2092</xdr:col>
      <xdr:colOff>0</xdr:colOff>
      <xdr:row>89</xdr:row>
      <xdr:rowOff>0</xdr:rowOff>
    </xdr:from>
    <xdr:ext cx="152400" cy="152400"/>
    <xdr:pic>
      <xdr:nvPicPr>
        <xdr:cNvPr id="2101" name="Image 2100">
          <a:extLst>
            <a:ext uri="{FF2B5EF4-FFF2-40B4-BE49-F238E27FC236}">
              <a16:creationId xmlns:a16="http://schemas.microsoft.com/office/drawing/2014/main" id="{2B6EAEC9-3D8D-47AD-9ACA-BD1B36E73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41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2093</xdr:col>
      <xdr:colOff>0</xdr:colOff>
      <xdr:row>89</xdr:row>
      <xdr:rowOff>0</xdr:rowOff>
    </xdr:from>
    <xdr:ext cx="152400" cy="152400"/>
    <xdr:pic>
      <xdr:nvPicPr>
        <xdr:cNvPr id="2102" name="Image 2101">
          <a:extLst>
            <a:ext uri="{FF2B5EF4-FFF2-40B4-BE49-F238E27FC236}">
              <a16:creationId xmlns:a16="http://schemas.microsoft.com/office/drawing/2014/main" id="{A705728A-5E8C-4E4C-872E-5BDF36D42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05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2094</xdr:col>
      <xdr:colOff>0</xdr:colOff>
      <xdr:row>89</xdr:row>
      <xdr:rowOff>0</xdr:rowOff>
    </xdr:from>
    <xdr:ext cx="152400" cy="152400"/>
    <xdr:pic>
      <xdr:nvPicPr>
        <xdr:cNvPr id="2103" name="Image 2102">
          <a:extLst>
            <a:ext uri="{FF2B5EF4-FFF2-40B4-BE49-F238E27FC236}">
              <a16:creationId xmlns:a16="http://schemas.microsoft.com/office/drawing/2014/main" id="{A5B14FFA-DA50-4FF4-866D-02A87F29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69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2095</xdr:col>
      <xdr:colOff>0</xdr:colOff>
      <xdr:row>89</xdr:row>
      <xdr:rowOff>0</xdr:rowOff>
    </xdr:from>
    <xdr:ext cx="152400" cy="152400"/>
    <xdr:pic>
      <xdr:nvPicPr>
        <xdr:cNvPr id="2104" name="Image 2103">
          <a:extLst>
            <a:ext uri="{FF2B5EF4-FFF2-40B4-BE49-F238E27FC236}">
              <a16:creationId xmlns:a16="http://schemas.microsoft.com/office/drawing/2014/main" id="{DA707718-42AF-4750-B7D6-1AA42E5F5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34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2096</xdr:col>
      <xdr:colOff>0</xdr:colOff>
      <xdr:row>89</xdr:row>
      <xdr:rowOff>0</xdr:rowOff>
    </xdr:from>
    <xdr:ext cx="152400" cy="152400"/>
    <xdr:pic>
      <xdr:nvPicPr>
        <xdr:cNvPr id="2105" name="Image 2104">
          <a:extLst>
            <a:ext uri="{FF2B5EF4-FFF2-40B4-BE49-F238E27FC236}">
              <a16:creationId xmlns:a16="http://schemas.microsoft.com/office/drawing/2014/main" id="{77D55CF7-2473-4811-95D0-E66D54639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98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2097</xdr:col>
      <xdr:colOff>0</xdr:colOff>
      <xdr:row>89</xdr:row>
      <xdr:rowOff>0</xdr:rowOff>
    </xdr:from>
    <xdr:ext cx="152400" cy="152400"/>
    <xdr:pic>
      <xdr:nvPicPr>
        <xdr:cNvPr id="2106" name="Image 2105">
          <a:extLst>
            <a:ext uri="{FF2B5EF4-FFF2-40B4-BE49-F238E27FC236}">
              <a16:creationId xmlns:a16="http://schemas.microsoft.com/office/drawing/2014/main" id="{627DE338-ACB9-42CA-A33F-D01910B3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2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2098</xdr:col>
      <xdr:colOff>0</xdr:colOff>
      <xdr:row>89</xdr:row>
      <xdr:rowOff>0</xdr:rowOff>
    </xdr:from>
    <xdr:ext cx="152400" cy="152400"/>
    <xdr:pic>
      <xdr:nvPicPr>
        <xdr:cNvPr id="2107" name="Image 2106">
          <a:extLst>
            <a:ext uri="{FF2B5EF4-FFF2-40B4-BE49-F238E27FC236}">
              <a16:creationId xmlns:a16="http://schemas.microsoft.com/office/drawing/2014/main" id="{158BEBB9-E0B4-428C-A33D-8154A06EE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26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2099</xdr:col>
      <xdr:colOff>0</xdr:colOff>
      <xdr:row>89</xdr:row>
      <xdr:rowOff>0</xdr:rowOff>
    </xdr:from>
    <xdr:ext cx="152400" cy="152400"/>
    <xdr:pic>
      <xdr:nvPicPr>
        <xdr:cNvPr id="2108" name="Image 2107">
          <a:extLst>
            <a:ext uri="{FF2B5EF4-FFF2-40B4-BE49-F238E27FC236}">
              <a16:creationId xmlns:a16="http://schemas.microsoft.com/office/drawing/2014/main" id="{071667A4-8526-4731-B25A-6866E8ADD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91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2100</xdr:col>
      <xdr:colOff>0</xdr:colOff>
      <xdr:row>89</xdr:row>
      <xdr:rowOff>0</xdr:rowOff>
    </xdr:from>
    <xdr:ext cx="152400" cy="152400"/>
    <xdr:pic>
      <xdr:nvPicPr>
        <xdr:cNvPr id="2109" name="Image 2108">
          <a:extLst>
            <a:ext uri="{FF2B5EF4-FFF2-40B4-BE49-F238E27FC236}">
              <a16:creationId xmlns:a16="http://schemas.microsoft.com/office/drawing/2014/main" id="{A3328933-6B32-4575-9B74-8C44A71FF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55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2101</xdr:col>
      <xdr:colOff>0</xdr:colOff>
      <xdr:row>89</xdr:row>
      <xdr:rowOff>0</xdr:rowOff>
    </xdr:from>
    <xdr:ext cx="152400" cy="152400"/>
    <xdr:pic>
      <xdr:nvPicPr>
        <xdr:cNvPr id="2110" name="Image 2109">
          <a:extLst>
            <a:ext uri="{FF2B5EF4-FFF2-40B4-BE49-F238E27FC236}">
              <a16:creationId xmlns:a16="http://schemas.microsoft.com/office/drawing/2014/main" id="{28E7BA24-AD90-44AE-AC7F-D125692AE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419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2102</xdr:col>
      <xdr:colOff>0</xdr:colOff>
      <xdr:row>89</xdr:row>
      <xdr:rowOff>0</xdr:rowOff>
    </xdr:from>
    <xdr:ext cx="152400" cy="152400"/>
    <xdr:pic>
      <xdr:nvPicPr>
        <xdr:cNvPr id="2111" name="Image 2110">
          <a:extLst>
            <a:ext uri="{FF2B5EF4-FFF2-40B4-BE49-F238E27FC236}">
              <a16:creationId xmlns:a16="http://schemas.microsoft.com/office/drawing/2014/main" id="{C8A6ABDE-7FB1-45DE-A12D-27B56C7A1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483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2103</xdr:col>
      <xdr:colOff>0</xdr:colOff>
      <xdr:row>89</xdr:row>
      <xdr:rowOff>0</xdr:rowOff>
    </xdr:from>
    <xdr:ext cx="152400" cy="152400"/>
    <xdr:pic>
      <xdr:nvPicPr>
        <xdr:cNvPr id="2112" name="Image 2111">
          <a:extLst>
            <a:ext uri="{FF2B5EF4-FFF2-40B4-BE49-F238E27FC236}">
              <a16:creationId xmlns:a16="http://schemas.microsoft.com/office/drawing/2014/main" id="{E4FA879D-E109-43A0-B548-C1CFE273D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48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2104</xdr:col>
      <xdr:colOff>0</xdr:colOff>
      <xdr:row>89</xdr:row>
      <xdr:rowOff>0</xdr:rowOff>
    </xdr:from>
    <xdr:ext cx="152400" cy="152400"/>
    <xdr:pic>
      <xdr:nvPicPr>
        <xdr:cNvPr id="2113" name="Image 2112">
          <a:extLst>
            <a:ext uri="{FF2B5EF4-FFF2-40B4-BE49-F238E27FC236}">
              <a16:creationId xmlns:a16="http://schemas.microsoft.com/office/drawing/2014/main" id="{10223B6F-D787-4A2E-8C03-24B7E3C37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12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2105</xdr:col>
      <xdr:colOff>0</xdr:colOff>
      <xdr:row>89</xdr:row>
      <xdr:rowOff>0</xdr:rowOff>
    </xdr:from>
    <xdr:ext cx="152400" cy="152400"/>
    <xdr:pic>
      <xdr:nvPicPr>
        <xdr:cNvPr id="2114" name="Image 2113">
          <a:extLst>
            <a:ext uri="{FF2B5EF4-FFF2-40B4-BE49-F238E27FC236}">
              <a16:creationId xmlns:a16="http://schemas.microsoft.com/office/drawing/2014/main" id="{882E1281-26AC-489C-9EEE-3F6E48D96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76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2106</xdr:col>
      <xdr:colOff>0</xdr:colOff>
      <xdr:row>89</xdr:row>
      <xdr:rowOff>0</xdr:rowOff>
    </xdr:from>
    <xdr:ext cx="152400" cy="152400"/>
    <xdr:pic>
      <xdr:nvPicPr>
        <xdr:cNvPr id="2115" name="Image 2114">
          <a:extLst>
            <a:ext uri="{FF2B5EF4-FFF2-40B4-BE49-F238E27FC236}">
              <a16:creationId xmlns:a16="http://schemas.microsoft.com/office/drawing/2014/main" id="{161D850A-6942-4C86-B532-B4575F3E2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40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2107</xdr:col>
      <xdr:colOff>0</xdr:colOff>
      <xdr:row>89</xdr:row>
      <xdr:rowOff>0</xdr:rowOff>
    </xdr:from>
    <xdr:ext cx="152400" cy="152400"/>
    <xdr:pic>
      <xdr:nvPicPr>
        <xdr:cNvPr id="2116" name="Image 2115">
          <a:extLst>
            <a:ext uri="{FF2B5EF4-FFF2-40B4-BE49-F238E27FC236}">
              <a16:creationId xmlns:a16="http://schemas.microsoft.com/office/drawing/2014/main" id="{9A7E2C4B-AF65-49FD-9556-1AD978204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05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2108</xdr:col>
      <xdr:colOff>0</xdr:colOff>
      <xdr:row>89</xdr:row>
      <xdr:rowOff>0</xdr:rowOff>
    </xdr:from>
    <xdr:ext cx="152400" cy="152400"/>
    <xdr:pic>
      <xdr:nvPicPr>
        <xdr:cNvPr id="2117" name="Image 2116">
          <a:extLst>
            <a:ext uri="{FF2B5EF4-FFF2-40B4-BE49-F238E27FC236}">
              <a16:creationId xmlns:a16="http://schemas.microsoft.com/office/drawing/2014/main" id="{1E780093-B165-4D83-98FF-9D3B4FC97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9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2109</xdr:col>
      <xdr:colOff>0</xdr:colOff>
      <xdr:row>89</xdr:row>
      <xdr:rowOff>0</xdr:rowOff>
    </xdr:from>
    <xdr:ext cx="152400" cy="152400"/>
    <xdr:pic>
      <xdr:nvPicPr>
        <xdr:cNvPr id="2118" name="Image 2117">
          <a:extLst>
            <a:ext uri="{FF2B5EF4-FFF2-40B4-BE49-F238E27FC236}">
              <a16:creationId xmlns:a16="http://schemas.microsoft.com/office/drawing/2014/main" id="{9117DD9A-A696-45DF-862F-F4747C85B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33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2110</xdr:col>
      <xdr:colOff>0</xdr:colOff>
      <xdr:row>89</xdr:row>
      <xdr:rowOff>0</xdr:rowOff>
    </xdr:from>
    <xdr:ext cx="152400" cy="152400"/>
    <xdr:pic>
      <xdr:nvPicPr>
        <xdr:cNvPr id="2119" name="Image 2118">
          <a:extLst>
            <a:ext uri="{FF2B5EF4-FFF2-40B4-BE49-F238E27FC236}">
              <a16:creationId xmlns:a16="http://schemas.microsoft.com/office/drawing/2014/main" id="{25F5B6F1-1DA3-4180-81F2-31D92FE14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97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2111</xdr:col>
      <xdr:colOff>0</xdr:colOff>
      <xdr:row>89</xdr:row>
      <xdr:rowOff>0</xdr:rowOff>
    </xdr:from>
    <xdr:ext cx="152400" cy="152400"/>
    <xdr:pic>
      <xdr:nvPicPr>
        <xdr:cNvPr id="2120" name="Image 2119">
          <a:extLst>
            <a:ext uri="{FF2B5EF4-FFF2-40B4-BE49-F238E27FC236}">
              <a16:creationId xmlns:a16="http://schemas.microsoft.com/office/drawing/2014/main" id="{C1F21874-159F-467A-8ACE-FA90C2040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2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2112</xdr:col>
      <xdr:colOff>0</xdr:colOff>
      <xdr:row>89</xdr:row>
      <xdr:rowOff>0</xdr:rowOff>
    </xdr:from>
    <xdr:ext cx="152400" cy="152400"/>
    <xdr:pic>
      <xdr:nvPicPr>
        <xdr:cNvPr id="2121" name="Image 2120">
          <a:extLst>
            <a:ext uri="{FF2B5EF4-FFF2-40B4-BE49-F238E27FC236}">
              <a16:creationId xmlns:a16="http://schemas.microsoft.com/office/drawing/2014/main" id="{97C017B0-F98A-4500-92D7-C8A84B29F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26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2113</xdr:col>
      <xdr:colOff>0</xdr:colOff>
      <xdr:row>89</xdr:row>
      <xdr:rowOff>0</xdr:rowOff>
    </xdr:from>
    <xdr:ext cx="152400" cy="152400"/>
    <xdr:pic>
      <xdr:nvPicPr>
        <xdr:cNvPr id="2122" name="Image 2121">
          <a:extLst>
            <a:ext uri="{FF2B5EF4-FFF2-40B4-BE49-F238E27FC236}">
              <a16:creationId xmlns:a16="http://schemas.microsoft.com/office/drawing/2014/main" id="{AD84CF4E-0283-460B-A026-8ABD0E1FD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90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2114</xdr:col>
      <xdr:colOff>0</xdr:colOff>
      <xdr:row>89</xdr:row>
      <xdr:rowOff>0</xdr:rowOff>
    </xdr:from>
    <xdr:ext cx="152400" cy="152400"/>
    <xdr:pic>
      <xdr:nvPicPr>
        <xdr:cNvPr id="2123" name="Image 2122">
          <a:extLst>
            <a:ext uri="{FF2B5EF4-FFF2-40B4-BE49-F238E27FC236}">
              <a16:creationId xmlns:a16="http://schemas.microsoft.com/office/drawing/2014/main" id="{7AC09785-0393-4215-8BB8-F13C13BC8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54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2115</xdr:col>
      <xdr:colOff>0</xdr:colOff>
      <xdr:row>89</xdr:row>
      <xdr:rowOff>0</xdr:rowOff>
    </xdr:from>
    <xdr:ext cx="152400" cy="152400"/>
    <xdr:pic>
      <xdr:nvPicPr>
        <xdr:cNvPr id="2124" name="Image 2123">
          <a:extLst>
            <a:ext uri="{FF2B5EF4-FFF2-40B4-BE49-F238E27FC236}">
              <a16:creationId xmlns:a16="http://schemas.microsoft.com/office/drawing/2014/main" id="{4813B1DC-EDFC-48EC-B475-1031ACF7D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19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2116</xdr:col>
      <xdr:colOff>0</xdr:colOff>
      <xdr:row>89</xdr:row>
      <xdr:rowOff>0</xdr:rowOff>
    </xdr:from>
    <xdr:ext cx="152400" cy="152400"/>
    <xdr:pic>
      <xdr:nvPicPr>
        <xdr:cNvPr id="2125" name="Image 2124">
          <a:extLst>
            <a:ext uri="{FF2B5EF4-FFF2-40B4-BE49-F238E27FC236}">
              <a16:creationId xmlns:a16="http://schemas.microsoft.com/office/drawing/2014/main" id="{C91D9341-4BE3-4F95-997A-62C52166F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83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2117</xdr:col>
      <xdr:colOff>0</xdr:colOff>
      <xdr:row>89</xdr:row>
      <xdr:rowOff>0</xdr:rowOff>
    </xdr:from>
    <xdr:ext cx="152400" cy="152400"/>
    <xdr:pic>
      <xdr:nvPicPr>
        <xdr:cNvPr id="2126" name="Image 2125">
          <a:extLst>
            <a:ext uri="{FF2B5EF4-FFF2-40B4-BE49-F238E27FC236}">
              <a16:creationId xmlns:a16="http://schemas.microsoft.com/office/drawing/2014/main" id="{B22DA43D-CC66-4F31-AF10-640B5E0F0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2118</xdr:col>
      <xdr:colOff>0</xdr:colOff>
      <xdr:row>89</xdr:row>
      <xdr:rowOff>0</xdr:rowOff>
    </xdr:from>
    <xdr:ext cx="152400" cy="152400"/>
    <xdr:pic>
      <xdr:nvPicPr>
        <xdr:cNvPr id="2127" name="Image 2126">
          <a:extLst>
            <a:ext uri="{FF2B5EF4-FFF2-40B4-BE49-F238E27FC236}">
              <a16:creationId xmlns:a16="http://schemas.microsoft.com/office/drawing/2014/main" id="{A09DCF71-26E7-4791-B949-BA24DFA27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11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2119</xdr:col>
      <xdr:colOff>0</xdr:colOff>
      <xdr:row>89</xdr:row>
      <xdr:rowOff>0</xdr:rowOff>
    </xdr:from>
    <xdr:ext cx="152400" cy="152400"/>
    <xdr:pic>
      <xdr:nvPicPr>
        <xdr:cNvPr id="2128" name="Image 2127">
          <a:extLst>
            <a:ext uri="{FF2B5EF4-FFF2-40B4-BE49-F238E27FC236}">
              <a16:creationId xmlns:a16="http://schemas.microsoft.com/office/drawing/2014/main" id="{72BFED76-D0EA-4CB0-A6C1-72C42F89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76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2120</xdr:col>
      <xdr:colOff>0</xdr:colOff>
      <xdr:row>89</xdr:row>
      <xdr:rowOff>0</xdr:rowOff>
    </xdr:from>
    <xdr:ext cx="152400" cy="152400"/>
    <xdr:pic>
      <xdr:nvPicPr>
        <xdr:cNvPr id="2129" name="Image 2128">
          <a:extLst>
            <a:ext uri="{FF2B5EF4-FFF2-40B4-BE49-F238E27FC236}">
              <a16:creationId xmlns:a16="http://schemas.microsoft.com/office/drawing/2014/main" id="{41708D18-6101-408A-8A9E-AB525783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40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2121</xdr:col>
      <xdr:colOff>0</xdr:colOff>
      <xdr:row>89</xdr:row>
      <xdr:rowOff>0</xdr:rowOff>
    </xdr:from>
    <xdr:ext cx="152400" cy="152400"/>
    <xdr:pic>
      <xdr:nvPicPr>
        <xdr:cNvPr id="2130" name="Image 2129">
          <a:extLst>
            <a:ext uri="{FF2B5EF4-FFF2-40B4-BE49-F238E27FC236}">
              <a16:creationId xmlns:a16="http://schemas.microsoft.com/office/drawing/2014/main" id="{0E8E62B5-0DCA-4151-8AEC-8DAB7AEFA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04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2122</xdr:col>
      <xdr:colOff>0</xdr:colOff>
      <xdr:row>89</xdr:row>
      <xdr:rowOff>0</xdr:rowOff>
    </xdr:from>
    <xdr:ext cx="152400" cy="152400"/>
    <xdr:pic>
      <xdr:nvPicPr>
        <xdr:cNvPr id="2131" name="Image 2130">
          <a:extLst>
            <a:ext uri="{FF2B5EF4-FFF2-40B4-BE49-F238E27FC236}">
              <a16:creationId xmlns:a16="http://schemas.microsoft.com/office/drawing/2014/main" id="{EC426A71-1224-48E0-AC08-47B15DF65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68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2123</xdr:col>
      <xdr:colOff>0</xdr:colOff>
      <xdr:row>89</xdr:row>
      <xdr:rowOff>0</xdr:rowOff>
    </xdr:from>
    <xdr:ext cx="152400" cy="152400"/>
    <xdr:pic>
      <xdr:nvPicPr>
        <xdr:cNvPr id="2132" name="Image 2131">
          <a:extLst>
            <a:ext uri="{FF2B5EF4-FFF2-40B4-BE49-F238E27FC236}">
              <a16:creationId xmlns:a16="http://schemas.microsoft.com/office/drawing/2014/main" id="{A993FC4A-FFBF-4EE8-B450-1D3095BFC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33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2124</xdr:col>
      <xdr:colOff>0</xdr:colOff>
      <xdr:row>89</xdr:row>
      <xdr:rowOff>0</xdr:rowOff>
    </xdr:from>
    <xdr:ext cx="152400" cy="152400"/>
    <xdr:pic>
      <xdr:nvPicPr>
        <xdr:cNvPr id="2133" name="Image 2132">
          <a:extLst>
            <a:ext uri="{FF2B5EF4-FFF2-40B4-BE49-F238E27FC236}">
              <a16:creationId xmlns:a16="http://schemas.microsoft.com/office/drawing/2014/main" id="{787C049C-B76A-40CA-B569-470C97EA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97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2125</xdr:col>
      <xdr:colOff>0</xdr:colOff>
      <xdr:row>89</xdr:row>
      <xdr:rowOff>0</xdr:rowOff>
    </xdr:from>
    <xdr:ext cx="152400" cy="152400"/>
    <xdr:pic>
      <xdr:nvPicPr>
        <xdr:cNvPr id="2134" name="Image 2133">
          <a:extLst>
            <a:ext uri="{FF2B5EF4-FFF2-40B4-BE49-F238E27FC236}">
              <a16:creationId xmlns:a16="http://schemas.microsoft.com/office/drawing/2014/main" id="{DCADCCAB-1770-446C-9A5D-56CD6242A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61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2126</xdr:col>
      <xdr:colOff>0</xdr:colOff>
      <xdr:row>89</xdr:row>
      <xdr:rowOff>0</xdr:rowOff>
    </xdr:from>
    <xdr:ext cx="152400" cy="152400"/>
    <xdr:pic>
      <xdr:nvPicPr>
        <xdr:cNvPr id="2135" name="Image 2134">
          <a:extLst>
            <a:ext uri="{FF2B5EF4-FFF2-40B4-BE49-F238E27FC236}">
              <a16:creationId xmlns:a16="http://schemas.microsoft.com/office/drawing/2014/main" id="{6394FD3B-9F9C-42D5-989E-C46BC0605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5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2127</xdr:col>
      <xdr:colOff>0</xdr:colOff>
      <xdr:row>89</xdr:row>
      <xdr:rowOff>0</xdr:rowOff>
    </xdr:from>
    <xdr:ext cx="152400" cy="152400"/>
    <xdr:pic>
      <xdr:nvPicPr>
        <xdr:cNvPr id="2136" name="Image 2135">
          <a:extLst>
            <a:ext uri="{FF2B5EF4-FFF2-40B4-BE49-F238E27FC236}">
              <a16:creationId xmlns:a16="http://schemas.microsoft.com/office/drawing/2014/main" id="{69CAF99B-598C-4DD2-8C3A-76821EB20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90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2128</xdr:col>
      <xdr:colOff>0</xdr:colOff>
      <xdr:row>89</xdr:row>
      <xdr:rowOff>0</xdr:rowOff>
    </xdr:from>
    <xdr:ext cx="152400" cy="152400"/>
    <xdr:pic>
      <xdr:nvPicPr>
        <xdr:cNvPr id="2137" name="Image 2136">
          <a:extLst>
            <a:ext uri="{FF2B5EF4-FFF2-40B4-BE49-F238E27FC236}">
              <a16:creationId xmlns:a16="http://schemas.microsoft.com/office/drawing/2014/main" id="{CC103565-F192-432F-9B94-295A285A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54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2129</xdr:col>
      <xdr:colOff>0</xdr:colOff>
      <xdr:row>89</xdr:row>
      <xdr:rowOff>0</xdr:rowOff>
    </xdr:from>
    <xdr:ext cx="152400" cy="152400"/>
    <xdr:pic>
      <xdr:nvPicPr>
        <xdr:cNvPr id="2138" name="Image 2137">
          <a:extLst>
            <a:ext uri="{FF2B5EF4-FFF2-40B4-BE49-F238E27FC236}">
              <a16:creationId xmlns:a16="http://schemas.microsoft.com/office/drawing/2014/main" id="{AB84B3DB-58DE-4043-9B75-F16EBB379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18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2130</xdr:col>
      <xdr:colOff>0</xdr:colOff>
      <xdr:row>89</xdr:row>
      <xdr:rowOff>0</xdr:rowOff>
    </xdr:from>
    <xdr:ext cx="152400" cy="152400"/>
    <xdr:pic>
      <xdr:nvPicPr>
        <xdr:cNvPr id="2139" name="Image 2138">
          <a:extLst>
            <a:ext uri="{FF2B5EF4-FFF2-40B4-BE49-F238E27FC236}">
              <a16:creationId xmlns:a16="http://schemas.microsoft.com/office/drawing/2014/main" id="{A2234035-C0CE-4AAD-BF8A-49D81ED5C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82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2131</xdr:col>
      <xdr:colOff>0</xdr:colOff>
      <xdr:row>89</xdr:row>
      <xdr:rowOff>0</xdr:rowOff>
    </xdr:from>
    <xdr:ext cx="152400" cy="152400"/>
    <xdr:pic>
      <xdr:nvPicPr>
        <xdr:cNvPr id="2140" name="Image 2139">
          <a:extLst>
            <a:ext uri="{FF2B5EF4-FFF2-40B4-BE49-F238E27FC236}">
              <a16:creationId xmlns:a16="http://schemas.microsoft.com/office/drawing/2014/main" id="{365BAE2F-D621-4322-A0FC-6D299859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47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2132</xdr:col>
      <xdr:colOff>0</xdr:colOff>
      <xdr:row>89</xdr:row>
      <xdr:rowOff>0</xdr:rowOff>
    </xdr:from>
    <xdr:ext cx="152400" cy="152400"/>
    <xdr:pic>
      <xdr:nvPicPr>
        <xdr:cNvPr id="2141" name="Image 2140">
          <a:extLst>
            <a:ext uri="{FF2B5EF4-FFF2-40B4-BE49-F238E27FC236}">
              <a16:creationId xmlns:a16="http://schemas.microsoft.com/office/drawing/2014/main" id="{86AD63E0-68E0-44F4-B14F-2FF523A06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11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2133</xdr:col>
      <xdr:colOff>0</xdr:colOff>
      <xdr:row>89</xdr:row>
      <xdr:rowOff>0</xdr:rowOff>
    </xdr:from>
    <xdr:ext cx="152400" cy="152400"/>
    <xdr:pic>
      <xdr:nvPicPr>
        <xdr:cNvPr id="2142" name="Image 2141">
          <a:extLst>
            <a:ext uri="{FF2B5EF4-FFF2-40B4-BE49-F238E27FC236}">
              <a16:creationId xmlns:a16="http://schemas.microsoft.com/office/drawing/2014/main" id="{4DF094E2-BE8C-4215-ADF1-F70C8BAAB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75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2134</xdr:col>
      <xdr:colOff>0</xdr:colOff>
      <xdr:row>89</xdr:row>
      <xdr:rowOff>0</xdr:rowOff>
    </xdr:from>
    <xdr:ext cx="152400" cy="152400"/>
    <xdr:pic>
      <xdr:nvPicPr>
        <xdr:cNvPr id="2143" name="Image 2142">
          <a:extLst>
            <a:ext uri="{FF2B5EF4-FFF2-40B4-BE49-F238E27FC236}">
              <a16:creationId xmlns:a16="http://schemas.microsoft.com/office/drawing/2014/main" id="{E39129BC-EAD8-4FA4-A0F0-CD88459D7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39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2135</xdr:col>
      <xdr:colOff>0</xdr:colOff>
      <xdr:row>89</xdr:row>
      <xdr:rowOff>0</xdr:rowOff>
    </xdr:from>
    <xdr:ext cx="152400" cy="152400"/>
    <xdr:pic>
      <xdr:nvPicPr>
        <xdr:cNvPr id="2144" name="Image 2143">
          <a:extLst>
            <a:ext uri="{FF2B5EF4-FFF2-40B4-BE49-F238E27FC236}">
              <a16:creationId xmlns:a16="http://schemas.microsoft.com/office/drawing/2014/main" id="{62C1CEB6-1B8B-4CE8-9473-5FE740EF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04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2136</xdr:col>
      <xdr:colOff>0</xdr:colOff>
      <xdr:row>89</xdr:row>
      <xdr:rowOff>0</xdr:rowOff>
    </xdr:from>
    <xdr:ext cx="152400" cy="152400"/>
    <xdr:pic>
      <xdr:nvPicPr>
        <xdr:cNvPr id="2145" name="Image 2144">
          <a:extLst>
            <a:ext uri="{FF2B5EF4-FFF2-40B4-BE49-F238E27FC236}">
              <a16:creationId xmlns:a16="http://schemas.microsoft.com/office/drawing/2014/main" id="{8D2719C5-F6E5-40A2-B58D-4CBF3FB7C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8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2137</xdr:col>
      <xdr:colOff>0</xdr:colOff>
      <xdr:row>89</xdr:row>
      <xdr:rowOff>0</xdr:rowOff>
    </xdr:from>
    <xdr:ext cx="152400" cy="152400"/>
    <xdr:pic>
      <xdr:nvPicPr>
        <xdr:cNvPr id="2146" name="Image 2145">
          <a:extLst>
            <a:ext uri="{FF2B5EF4-FFF2-40B4-BE49-F238E27FC236}">
              <a16:creationId xmlns:a16="http://schemas.microsoft.com/office/drawing/2014/main" id="{6AC59906-9EE5-4D68-A24C-BC0C8F028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32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2138</xdr:col>
      <xdr:colOff>0</xdr:colOff>
      <xdr:row>89</xdr:row>
      <xdr:rowOff>0</xdr:rowOff>
    </xdr:from>
    <xdr:ext cx="152400" cy="152400"/>
    <xdr:pic>
      <xdr:nvPicPr>
        <xdr:cNvPr id="2147" name="Image 2146">
          <a:extLst>
            <a:ext uri="{FF2B5EF4-FFF2-40B4-BE49-F238E27FC236}">
              <a16:creationId xmlns:a16="http://schemas.microsoft.com/office/drawing/2014/main" id="{5B968A02-5490-4F51-AEA1-7FD1D3451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96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2139</xdr:col>
      <xdr:colOff>0</xdr:colOff>
      <xdr:row>89</xdr:row>
      <xdr:rowOff>0</xdr:rowOff>
    </xdr:from>
    <xdr:ext cx="152400" cy="152400"/>
    <xdr:pic>
      <xdr:nvPicPr>
        <xdr:cNvPr id="2148" name="Image 2147">
          <a:extLst>
            <a:ext uri="{FF2B5EF4-FFF2-40B4-BE49-F238E27FC236}">
              <a16:creationId xmlns:a16="http://schemas.microsoft.com/office/drawing/2014/main" id="{BE177403-B301-438A-B326-E4ACB6401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61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2140</xdr:col>
      <xdr:colOff>0</xdr:colOff>
      <xdr:row>89</xdr:row>
      <xdr:rowOff>0</xdr:rowOff>
    </xdr:from>
    <xdr:ext cx="152400" cy="152400"/>
    <xdr:pic>
      <xdr:nvPicPr>
        <xdr:cNvPr id="2149" name="Image 2148">
          <a:extLst>
            <a:ext uri="{FF2B5EF4-FFF2-40B4-BE49-F238E27FC236}">
              <a16:creationId xmlns:a16="http://schemas.microsoft.com/office/drawing/2014/main" id="{980F0B32-674F-4B1A-A683-A93106EB7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25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2141</xdr:col>
      <xdr:colOff>0</xdr:colOff>
      <xdr:row>89</xdr:row>
      <xdr:rowOff>0</xdr:rowOff>
    </xdr:from>
    <xdr:ext cx="152400" cy="152400"/>
    <xdr:pic>
      <xdr:nvPicPr>
        <xdr:cNvPr id="2150" name="Image 2149">
          <a:extLst>
            <a:ext uri="{FF2B5EF4-FFF2-40B4-BE49-F238E27FC236}">
              <a16:creationId xmlns:a16="http://schemas.microsoft.com/office/drawing/2014/main" id="{6A15F061-2F64-4A60-AD19-8920DB2E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89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2142</xdr:col>
      <xdr:colOff>0</xdr:colOff>
      <xdr:row>89</xdr:row>
      <xdr:rowOff>0</xdr:rowOff>
    </xdr:from>
    <xdr:ext cx="152400" cy="152400"/>
    <xdr:pic>
      <xdr:nvPicPr>
        <xdr:cNvPr id="2151" name="Image 2150">
          <a:extLst>
            <a:ext uri="{FF2B5EF4-FFF2-40B4-BE49-F238E27FC236}">
              <a16:creationId xmlns:a16="http://schemas.microsoft.com/office/drawing/2014/main" id="{C2177FA8-7000-40B4-8688-5F86AF156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53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2143</xdr:col>
      <xdr:colOff>0</xdr:colOff>
      <xdr:row>89</xdr:row>
      <xdr:rowOff>0</xdr:rowOff>
    </xdr:from>
    <xdr:ext cx="152400" cy="152400"/>
    <xdr:pic>
      <xdr:nvPicPr>
        <xdr:cNvPr id="2152" name="Image 2151">
          <a:extLst>
            <a:ext uri="{FF2B5EF4-FFF2-40B4-BE49-F238E27FC236}">
              <a16:creationId xmlns:a16="http://schemas.microsoft.com/office/drawing/2014/main" id="{890C2701-6D2F-4DB7-826F-3EBC4098C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18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2144</xdr:col>
      <xdr:colOff>0</xdr:colOff>
      <xdr:row>89</xdr:row>
      <xdr:rowOff>0</xdr:rowOff>
    </xdr:from>
    <xdr:ext cx="152400" cy="152400"/>
    <xdr:pic>
      <xdr:nvPicPr>
        <xdr:cNvPr id="2153" name="Image 2152">
          <a:extLst>
            <a:ext uri="{FF2B5EF4-FFF2-40B4-BE49-F238E27FC236}">
              <a16:creationId xmlns:a16="http://schemas.microsoft.com/office/drawing/2014/main" id="{33564C23-21DA-41E7-ADC2-F6E62A15F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82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2145</xdr:col>
      <xdr:colOff>0</xdr:colOff>
      <xdr:row>89</xdr:row>
      <xdr:rowOff>0</xdr:rowOff>
    </xdr:from>
    <xdr:ext cx="152400" cy="152400"/>
    <xdr:pic>
      <xdr:nvPicPr>
        <xdr:cNvPr id="2154" name="Image 2153">
          <a:extLst>
            <a:ext uri="{FF2B5EF4-FFF2-40B4-BE49-F238E27FC236}">
              <a16:creationId xmlns:a16="http://schemas.microsoft.com/office/drawing/2014/main" id="{9C4912E2-D94D-4032-9478-5114A85A0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46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2146</xdr:col>
      <xdr:colOff>0</xdr:colOff>
      <xdr:row>89</xdr:row>
      <xdr:rowOff>0</xdr:rowOff>
    </xdr:from>
    <xdr:ext cx="152400" cy="152400"/>
    <xdr:pic>
      <xdr:nvPicPr>
        <xdr:cNvPr id="2155" name="Image 2154">
          <a:extLst>
            <a:ext uri="{FF2B5EF4-FFF2-40B4-BE49-F238E27FC236}">
              <a16:creationId xmlns:a16="http://schemas.microsoft.com/office/drawing/2014/main" id="{39D9E484-94AE-4AD2-9CE9-054871DFC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310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2147</xdr:col>
      <xdr:colOff>0</xdr:colOff>
      <xdr:row>89</xdr:row>
      <xdr:rowOff>0</xdr:rowOff>
    </xdr:from>
    <xdr:ext cx="152400" cy="152400"/>
    <xdr:pic>
      <xdr:nvPicPr>
        <xdr:cNvPr id="2156" name="Image 2155">
          <a:extLst>
            <a:ext uri="{FF2B5EF4-FFF2-40B4-BE49-F238E27FC236}">
              <a16:creationId xmlns:a16="http://schemas.microsoft.com/office/drawing/2014/main" id="{FDD4B6DA-BC42-441A-B8FB-176210F0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375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2148</xdr:col>
      <xdr:colOff>0</xdr:colOff>
      <xdr:row>89</xdr:row>
      <xdr:rowOff>0</xdr:rowOff>
    </xdr:from>
    <xdr:ext cx="152400" cy="152400"/>
    <xdr:pic>
      <xdr:nvPicPr>
        <xdr:cNvPr id="2157" name="Image 2156">
          <a:extLst>
            <a:ext uri="{FF2B5EF4-FFF2-40B4-BE49-F238E27FC236}">
              <a16:creationId xmlns:a16="http://schemas.microsoft.com/office/drawing/2014/main" id="{DD50C917-2EBA-4DE1-963D-387110A2A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39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2149</xdr:col>
      <xdr:colOff>0</xdr:colOff>
      <xdr:row>89</xdr:row>
      <xdr:rowOff>0</xdr:rowOff>
    </xdr:from>
    <xdr:ext cx="152400" cy="152400"/>
    <xdr:pic>
      <xdr:nvPicPr>
        <xdr:cNvPr id="2158" name="Image 2157">
          <a:extLst>
            <a:ext uri="{FF2B5EF4-FFF2-40B4-BE49-F238E27FC236}">
              <a16:creationId xmlns:a16="http://schemas.microsoft.com/office/drawing/2014/main" id="{D27DD8BB-D9C6-4A68-95D9-FE662F377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03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2150</xdr:col>
      <xdr:colOff>0</xdr:colOff>
      <xdr:row>89</xdr:row>
      <xdr:rowOff>0</xdr:rowOff>
    </xdr:from>
    <xdr:ext cx="152400" cy="152400"/>
    <xdr:pic>
      <xdr:nvPicPr>
        <xdr:cNvPr id="2159" name="Image 2158">
          <a:extLst>
            <a:ext uri="{FF2B5EF4-FFF2-40B4-BE49-F238E27FC236}">
              <a16:creationId xmlns:a16="http://schemas.microsoft.com/office/drawing/2014/main" id="{BCB64B4F-EB04-4D81-9469-ADF58E1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67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2151</xdr:col>
      <xdr:colOff>0</xdr:colOff>
      <xdr:row>89</xdr:row>
      <xdr:rowOff>0</xdr:rowOff>
    </xdr:from>
    <xdr:ext cx="152400" cy="152400"/>
    <xdr:pic>
      <xdr:nvPicPr>
        <xdr:cNvPr id="2160" name="Image 2159">
          <a:extLst>
            <a:ext uri="{FF2B5EF4-FFF2-40B4-BE49-F238E27FC236}">
              <a16:creationId xmlns:a16="http://schemas.microsoft.com/office/drawing/2014/main" id="{9C250EF5-D694-4F16-A936-26667B747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2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2152</xdr:col>
      <xdr:colOff>0</xdr:colOff>
      <xdr:row>89</xdr:row>
      <xdr:rowOff>0</xdr:rowOff>
    </xdr:from>
    <xdr:ext cx="152400" cy="152400"/>
    <xdr:pic>
      <xdr:nvPicPr>
        <xdr:cNvPr id="2161" name="Image 2160">
          <a:extLst>
            <a:ext uri="{FF2B5EF4-FFF2-40B4-BE49-F238E27FC236}">
              <a16:creationId xmlns:a16="http://schemas.microsoft.com/office/drawing/2014/main" id="{9ECECE6B-D2E2-45A4-B2AD-149DDF11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96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2153</xdr:col>
      <xdr:colOff>0</xdr:colOff>
      <xdr:row>89</xdr:row>
      <xdr:rowOff>0</xdr:rowOff>
    </xdr:from>
    <xdr:ext cx="152400" cy="152400"/>
    <xdr:pic>
      <xdr:nvPicPr>
        <xdr:cNvPr id="2162" name="Image 2161">
          <a:extLst>
            <a:ext uri="{FF2B5EF4-FFF2-40B4-BE49-F238E27FC236}">
              <a16:creationId xmlns:a16="http://schemas.microsoft.com/office/drawing/2014/main" id="{90188A86-410D-4597-B4D8-EFD2B7A7E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60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2154</xdr:col>
      <xdr:colOff>0</xdr:colOff>
      <xdr:row>89</xdr:row>
      <xdr:rowOff>0</xdr:rowOff>
    </xdr:from>
    <xdr:ext cx="152400" cy="152400"/>
    <xdr:pic>
      <xdr:nvPicPr>
        <xdr:cNvPr id="2163" name="Image 2162">
          <a:extLst>
            <a:ext uri="{FF2B5EF4-FFF2-40B4-BE49-F238E27FC236}">
              <a16:creationId xmlns:a16="http://schemas.microsoft.com/office/drawing/2014/main" id="{2FE3AFB9-5B4B-44CC-B731-232F0CE54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4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2155</xdr:col>
      <xdr:colOff>0</xdr:colOff>
      <xdr:row>89</xdr:row>
      <xdr:rowOff>0</xdr:rowOff>
    </xdr:from>
    <xdr:ext cx="152400" cy="152400"/>
    <xdr:pic>
      <xdr:nvPicPr>
        <xdr:cNvPr id="2164" name="Image 2163">
          <a:extLst>
            <a:ext uri="{FF2B5EF4-FFF2-40B4-BE49-F238E27FC236}">
              <a16:creationId xmlns:a16="http://schemas.microsoft.com/office/drawing/2014/main" id="{847109D7-0A68-48FF-BB57-506DDDE7C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89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2156</xdr:col>
      <xdr:colOff>0</xdr:colOff>
      <xdr:row>89</xdr:row>
      <xdr:rowOff>0</xdr:rowOff>
    </xdr:from>
    <xdr:ext cx="152400" cy="152400"/>
    <xdr:pic>
      <xdr:nvPicPr>
        <xdr:cNvPr id="2165" name="Image 2164">
          <a:extLst>
            <a:ext uri="{FF2B5EF4-FFF2-40B4-BE49-F238E27FC236}">
              <a16:creationId xmlns:a16="http://schemas.microsoft.com/office/drawing/2014/main" id="{1B54CB3B-B8E3-4441-B904-CEE7ED000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53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2157</xdr:col>
      <xdr:colOff>0</xdr:colOff>
      <xdr:row>89</xdr:row>
      <xdr:rowOff>0</xdr:rowOff>
    </xdr:from>
    <xdr:ext cx="152400" cy="152400"/>
    <xdr:pic>
      <xdr:nvPicPr>
        <xdr:cNvPr id="2166" name="Image 2165">
          <a:extLst>
            <a:ext uri="{FF2B5EF4-FFF2-40B4-BE49-F238E27FC236}">
              <a16:creationId xmlns:a16="http://schemas.microsoft.com/office/drawing/2014/main" id="{FF0FC8C5-E356-4C4D-8DEA-3B966D524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75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2158</xdr:col>
      <xdr:colOff>0</xdr:colOff>
      <xdr:row>89</xdr:row>
      <xdr:rowOff>0</xdr:rowOff>
    </xdr:from>
    <xdr:ext cx="152400" cy="152400"/>
    <xdr:pic>
      <xdr:nvPicPr>
        <xdr:cNvPr id="2167" name="Image 2166">
          <a:extLst>
            <a:ext uri="{FF2B5EF4-FFF2-40B4-BE49-F238E27FC236}">
              <a16:creationId xmlns:a16="http://schemas.microsoft.com/office/drawing/2014/main" id="{F9B8C8E0-D92A-4071-9C10-F1879D315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817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2159</xdr:col>
      <xdr:colOff>0</xdr:colOff>
      <xdr:row>89</xdr:row>
      <xdr:rowOff>0</xdr:rowOff>
    </xdr:from>
    <xdr:ext cx="152400" cy="152400"/>
    <xdr:pic>
      <xdr:nvPicPr>
        <xdr:cNvPr id="2168" name="Image 2167">
          <a:extLst>
            <a:ext uri="{FF2B5EF4-FFF2-40B4-BE49-F238E27FC236}">
              <a16:creationId xmlns:a16="http://schemas.microsoft.com/office/drawing/2014/main" id="{F3095296-239D-45BD-AB44-424ECF499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460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2160</xdr:col>
      <xdr:colOff>0</xdr:colOff>
      <xdr:row>89</xdr:row>
      <xdr:rowOff>0</xdr:rowOff>
    </xdr:from>
    <xdr:ext cx="152400" cy="152400"/>
    <xdr:pic>
      <xdr:nvPicPr>
        <xdr:cNvPr id="2169" name="Image 2168">
          <a:extLst>
            <a:ext uri="{FF2B5EF4-FFF2-40B4-BE49-F238E27FC236}">
              <a16:creationId xmlns:a16="http://schemas.microsoft.com/office/drawing/2014/main" id="{9D63C68C-4B13-4332-93BE-774457FBC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102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2161</xdr:col>
      <xdr:colOff>0</xdr:colOff>
      <xdr:row>89</xdr:row>
      <xdr:rowOff>0</xdr:rowOff>
    </xdr:from>
    <xdr:ext cx="152400" cy="152400"/>
    <xdr:pic>
      <xdr:nvPicPr>
        <xdr:cNvPr id="2170" name="Image 2169">
          <a:extLst>
            <a:ext uri="{FF2B5EF4-FFF2-40B4-BE49-F238E27FC236}">
              <a16:creationId xmlns:a16="http://schemas.microsoft.com/office/drawing/2014/main" id="{4B2F495B-6B07-42CE-9BDC-579EE26B6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744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2162</xdr:col>
      <xdr:colOff>0</xdr:colOff>
      <xdr:row>89</xdr:row>
      <xdr:rowOff>0</xdr:rowOff>
    </xdr:from>
    <xdr:ext cx="152400" cy="152400"/>
    <xdr:pic>
      <xdr:nvPicPr>
        <xdr:cNvPr id="2171" name="Image 2170">
          <a:extLst>
            <a:ext uri="{FF2B5EF4-FFF2-40B4-BE49-F238E27FC236}">
              <a16:creationId xmlns:a16="http://schemas.microsoft.com/office/drawing/2014/main" id="{94D26CDE-7CB3-4C99-AA8B-E020C0924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387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2163</xdr:col>
      <xdr:colOff>0</xdr:colOff>
      <xdr:row>89</xdr:row>
      <xdr:rowOff>0</xdr:rowOff>
    </xdr:from>
    <xdr:ext cx="152400" cy="152400"/>
    <xdr:pic>
      <xdr:nvPicPr>
        <xdr:cNvPr id="2172" name="Image 2171">
          <a:extLst>
            <a:ext uri="{FF2B5EF4-FFF2-40B4-BE49-F238E27FC236}">
              <a16:creationId xmlns:a16="http://schemas.microsoft.com/office/drawing/2014/main" id="{DA7B7F20-8C01-45D8-BF27-C12584178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29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2164</xdr:col>
      <xdr:colOff>0</xdr:colOff>
      <xdr:row>89</xdr:row>
      <xdr:rowOff>0</xdr:rowOff>
    </xdr:from>
    <xdr:ext cx="152400" cy="152400"/>
    <xdr:pic>
      <xdr:nvPicPr>
        <xdr:cNvPr id="2173" name="Image 2172">
          <a:extLst>
            <a:ext uri="{FF2B5EF4-FFF2-40B4-BE49-F238E27FC236}">
              <a16:creationId xmlns:a16="http://schemas.microsoft.com/office/drawing/2014/main" id="{51E09BDC-72FF-45E5-B2D5-5CB8A54F9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672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2165</xdr:col>
      <xdr:colOff>0</xdr:colOff>
      <xdr:row>89</xdr:row>
      <xdr:rowOff>0</xdr:rowOff>
    </xdr:from>
    <xdr:ext cx="152400" cy="152400"/>
    <xdr:pic>
      <xdr:nvPicPr>
        <xdr:cNvPr id="2174" name="Image 2173">
          <a:extLst>
            <a:ext uri="{FF2B5EF4-FFF2-40B4-BE49-F238E27FC236}">
              <a16:creationId xmlns:a16="http://schemas.microsoft.com/office/drawing/2014/main" id="{F8F27BC6-0A14-4F20-9223-7880B878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314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2166</xdr:col>
      <xdr:colOff>0</xdr:colOff>
      <xdr:row>89</xdr:row>
      <xdr:rowOff>0</xdr:rowOff>
    </xdr:from>
    <xdr:ext cx="152400" cy="152400"/>
    <xdr:pic>
      <xdr:nvPicPr>
        <xdr:cNvPr id="2175" name="Image 2174">
          <a:extLst>
            <a:ext uri="{FF2B5EF4-FFF2-40B4-BE49-F238E27FC236}">
              <a16:creationId xmlns:a16="http://schemas.microsoft.com/office/drawing/2014/main" id="{B56C9901-AFA2-430A-9D6F-8D6B3C07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957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2167</xdr:col>
      <xdr:colOff>0</xdr:colOff>
      <xdr:row>89</xdr:row>
      <xdr:rowOff>0</xdr:rowOff>
    </xdr:from>
    <xdr:ext cx="152400" cy="152400"/>
    <xdr:pic>
      <xdr:nvPicPr>
        <xdr:cNvPr id="2176" name="Image 2175">
          <a:extLst>
            <a:ext uri="{FF2B5EF4-FFF2-40B4-BE49-F238E27FC236}">
              <a16:creationId xmlns:a16="http://schemas.microsoft.com/office/drawing/2014/main" id="{9C74D769-09BB-419F-ACEC-70F0C4720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599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2168</xdr:col>
      <xdr:colOff>0</xdr:colOff>
      <xdr:row>89</xdr:row>
      <xdr:rowOff>0</xdr:rowOff>
    </xdr:from>
    <xdr:ext cx="152400" cy="152400"/>
    <xdr:pic>
      <xdr:nvPicPr>
        <xdr:cNvPr id="2177" name="Image 2176">
          <a:extLst>
            <a:ext uri="{FF2B5EF4-FFF2-40B4-BE49-F238E27FC236}">
              <a16:creationId xmlns:a16="http://schemas.microsoft.com/office/drawing/2014/main" id="{0E97A450-1C74-4753-AE00-F1ADBE1A0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242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2169</xdr:col>
      <xdr:colOff>0</xdr:colOff>
      <xdr:row>89</xdr:row>
      <xdr:rowOff>0</xdr:rowOff>
    </xdr:from>
    <xdr:ext cx="152400" cy="152400"/>
    <xdr:pic>
      <xdr:nvPicPr>
        <xdr:cNvPr id="2178" name="Image 2177">
          <a:extLst>
            <a:ext uri="{FF2B5EF4-FFF2-40B4-BE49-F238E27FC236}">
              <a16:creationId xmlns:a16="http://schemas.microsoft.com/office/drawing/2014/main" id="{8BE105A1-9B79-42BD-B8E9-C25B5049C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84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2170</xdr:col>
      <xdr:colOff>0</xdr:colOff>
      <xdr:row>89</xdr:row>
      <xdr:rowOff>0</xdr:rowOff>
    </xdr:from>
    <xdr:ext cx="152400" cy="152400"/>
    <xdr:pic>
      <xdr:nvPicPr>
        <xdr:cNvPr id="2179" name="Image 2178">
          <a:extLst>
            <a:ext uri="{FF2B5EF4-FFF2-40B4-BE49-F238E27FC236}">
              <a16:creationId xmlns:a16="http://schemas.microsoft.com/office/drawing/2014/main" id="{5F092EBF-501D-4AF6-8E26-709E9E44B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527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2171</xdr:col>
      <xdr:colOff>0</xdr:colOff>
      <xdr:row>89</xdr:row>
      <xdr:rowOff>0</xdr:rowOff>
    </xdr:from>
    <xdr:ext cx="152400" cy="152400"/>
    <xdr:pic>
      <xdr:nvPicPr>
        <xdr:cNvPr id="2180" name="Image 2179">
          <a:extLst>
            <a:ext uri="{FF2B5EF4-FFF2-40B4-BE49-F238E27FC236}">
              <a16:creationId xmlns:a16="http://schemas.microsoft.com/office/drawing/2014/main" id="{B77CC465-17AC-45AC-9A13-A5455FA46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169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2172</xdr:col>
      <xdr:colOff>0</xdr:colOff>
      <xdr:row>89</xdr:row>
      <xdr:rowOff>0</xdr:rowOff>
    </xdr:from>
    <xdr:ext cx="152400" cy="152400"/>
    <xdr:pic>
      <xdr:nvPicPr>
        <xdr:cNvPr id="2181" name="Image 2180">
          <a:extLst>
            <a:ext uri="{FF2B5EF4-FFF2-40B4-BE49-F238E27FC236}">
              <a16:creationId xmlns:a16="http://schemas.microsoft.com/office/drawing/2014/main" id="{2A93DC68-AF54-407F-B3CF-210ACDF5C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12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2173</xdr:col>
      <xdr:colOff>0</xdr:colOff>
      <xdr:row>89</xdr:row>
      <xdr:rowOff>0</xdr:rowOff>
    </xdr:from>
    <xdr:ext cx="152400" cy="152400"/>
    <xdr:pic>
      <xdr:nvPicPr>
        <xdr:cNvPr id="2182" name="Image 2181">
          <a:extLst>
            <a:ext uri="{FF2B5EF4-FFF2-40B4-BE49-F238E27FC236}">
              <a16:creationId xmlns:a16="http://schemas.microsoft.com/office/drawing/2014/main" id="{54D26581-43DB-4144-B53D-01398A939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454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2174</xdr:col>
      <xdr:colOff>0</xdr:colOff>
      <xdr:row>89</xdr:row>
      <xdr:rowOff>0</xdr:rowOff>
    </xdr:from>
    <xdr:ext cx="152400" cy="152400"/>
    <xdr:pic>
      <xdr:nvPicPr>
        <xdr:cNvPr id="2183" name="Image 2182">
          <a:extLst>
            <a:ext uri="{FF2B5EF4-FFF2-40B4-BE49-F238E27FC236}">
              <a16:creationId xmlns:a16="http://schemas.microsoft.com/office/drawing/2014/main" id="{5E179C6F-743A-4CC8-87C9-C8FE3E451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097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2175</xdr:col>
      <xdr:colOff>0</xdr:colOff>
      <xdr:row>89</xdr:row>
      <xdr:rowOff>0</xdr:rowOff>
    </xdr:from>
    <xdr:ext cx="152400" cy="152400"/>
    <xdr:pic>
      <xdr:nvPicPr>
        <xdr:cNvPr id="2184" name="Image 2183">
          <a:extLst>
            <a:ext uri="{FF2B5EF4-FFF2-40B4-BE49-F238E27FC236}">
              <a16:creationId xmlns:a16="http://schemas.microsoft.com/office/drawing/2014/main" id="{9DAB55D9-F937-40D2-B1F4-A14EFB5F9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739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2176</xdr:col>
      <xdr:colOff>0</xdr:colOff>
      <xdr:row>89</xdr:row>
      <xdr:rowOff>0</xdr:rowOff>
    </xdr:from>
    <xdr:ext cx="152400" cy="152400"/>
    <xdr:pic>
      <xdr:nvPicPr>
        <xdr:cNvPr id="2185" name="Image 2184">
          <a:extLst>
            <a:ext uri="{FF2B5EF4-FFF2-40B4-BE49-F238E27FC236}">
              <a16:creationId xmlns:a16="http://schemas.microsoft.com/office/drawing/2014/main" id="{3E30D531-8521-4C65-90C1-B01ADAE3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382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2177</xdr:col>
      <xdr:colOff>0</xdr:colOff>
      <xdr:row>89</xdr:row>
      <xdr:rowOff>0</xdr:rowOff>
    </xdr:from>
    <xdr:ext cx="152400" cy="152400"/>
    <xdr:pic>
      <xdr:nvPicPr>
        <xdr:cNvPr id="2186" name="Image 2185">
          <a:extLst>
            <a:ext uri="{FF2B5EF4-FFF2-40B4-BE49-F238E27FC236}">
              <a16:creationId xmlns:a16="http://schemas.microsoft.com/office/drawing/2014/main" id="{D5688BB2-9CDB-48DE-B824-A2B933DC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024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2178</xdr:col>
      <xdr:colOff>0</xdr:colOff>
      <xdr:row>89</xdr:row>
      <xdr:rowOff>0</xdr:rowOff>
    </xdr:from>
    <xdr:ext cx="152400" cy="152400"/>
    <xdr:pic>
      <xdr:nvPicPr>
        <xdr:cNvPr id="2187" name="Image 2186">
          <a:extLst>
            <a:ext uri="{FF2B5EF4-FFF2-40B4-BE49-F238E27FC236}">
              <a16:creationId xmlns:a16="http://schemas.microsoft.com/office/drawing/2014/main" id="{1944B34F-0A0C-4AFC-BC4C-DCD2BB76D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666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2179</xdr:col>
      <xdr:colOff>0</xdr:colOff>
      <xdr:row>89</xdr:row>
      <xdr:rowOff>0</xdr:rowOff>
    </xdr:from>
    <xdr:ext cx="152400" cy="152400"/>
    <xdr:pic>
      <xdr:nvPicPr>
        <xdr:cNvPr id="2188" name="Image 2187">
          <a:extLst>
            <a:ext uri="{FF2B5EF4-FFF2-40B4-BE49-F238E27FC236}">
              <a16:creationId xmlns:a16="http://schemas.microsoft.com/office/drawing/2014/main" id="{D814ADAF-E99B-4B2D-92AD-A31195EB7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309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2180</xdr:col>
      <xdr:colOff>0</xdr:colOff>
      <xdr:row>89</xdr:row>
      <xdr:rowOff>0</xdr:rowOff>
    </xdr:from>
    <xdr:ext cx="152400" cy="152400"/>
    <xdr:pic>
      <xdr:nvPicPr>
        <xdr:cNvPr id="2189" name="Image 2188">
          <a:extLst>
            <a:ext uri="{FF2B5EF4-FFF2-40B4-BE49-F238E27FC236}">
              <a16:creationId xmlns:a16="http://schemas.microsoft.com/office/drawing/2014/main" id="{6A10DC16-51C3-4AA2-9FA9-43106AE4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951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2181</xdr:col>
      <xdr:colOff>0</xdr:colOff>
      <xdr:row>89</xdr:row>
      <xdr:rowOff>0</xdr:rowOff>
    </xdr:from>
    <xdr:ext cx="152400" cy="152400"/>
    <xdr:pic>
      <xdr:nvPicPr>
        <xdr:cNvPr id="2190" name="Image 2189">
          <a:extLst>
            <a:ext uri="{FF2B5EF4-FFF2-40B4-BE49-F238E27FC236}">
              <a16:creationId xmlns:a16="http://schemas.microsoft.com/office/drawing/2014/main" id="{23D2E7DA-3F08-4E90-A330-E62745752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594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2182</xdr:col>
      <xdr:colOff>0</xdr:colOff>
      <xdr:row>89</xdr:row>
      <xdr:rowOff>0</xdr:rowOff>
    </xdr:from>
    <xdr:ext cx="152400" cy="152400"/>
    <xdr:pic>
      <xdr:nvPicPr>
        <xdr:cNvPr id="2191" name="Image 2190">
          <a:extLst>
            <a:ext uri="{FF2B5EF4-FFF2-40B4-BE49-F238E27FC236}">
              <a16:creationId xmlns:a16="http://schemas.microsoft.com/office/drawing/2014/main" id="{C4268F18-BB05-439C-B041-3E1F61CFC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236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2183</xdr:col>
      <xdr:colOff>0</xdr:colOff>
      <xdr:row>89</xdr:row>
      <xdr:rowOff>0</xdr:rowOff>
    </xdr:from>
    <xdr:ext cx="152400" cy="152400"/>
    <xdr:pic>
      <xdr:nvPicPr>
        <xdr:cNvPr id="2192" name="Image 2191">
          <a:extLst>
            <a:ext uri="{FF2B5EF4-FFF2-40B4-BE49-F238E27FC236}">
              <a16:creationId xmlns:a16="http://schemas.microsoft.com/office/drawing/2014/main" id="{F19E2AC6-DB49-4EB1-AA04-1A1C6DFA0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879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2184</xdr:col>
      <xdr:colOff>0</xdr:colOff>
      <xdr:row>89</xdr:row>
      <xdr:rowOff>0</xdr:rowOff>
    </xdr:from>
    <xdr:ext cx="152400" cy="152400"/>
    <xdr:pic>
      <xdr:nvPicPr>
        <xdr:cNvPr id="2193" name="Image 2192">
          <a:extLst>
            <a:ext uri="{FF2B5EF4-FFF2-40B4-BE49-F238E27FC236}">
              <a16:creationId xmlns:a16="http://schemas.microsoft.com/office/drawing/2014/main" id="{9592C4B7-C4B5-4F17-9708-0B8AD4169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521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2185</xdr:col>
      <xdr:colOff>0</xdr:colOff>
      <xdr:row>89</xdr:row>
      <xdr:rowOff>0</xdr:rowOff>
    </xdr:from>
    <xdr:ext cx="152400" cy="152400"/>
    <xdr:pic>
      <xdr:nvPicPr>
        <xdr:cNvPr id="2194" name="Image 2193">
          <a:extLst>
            <a:ext uri="{FF2B5EF4-FFF2-40B4-BE49-F238E27FC236}">
              <a16:creationId xmlns:a16="http://schemas.microsoft.com/office/drawing/2014/main" id="{FF217C11-C700-43A6-8480-580C3E5C6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164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2186</xdr:col>
      <xdr:colOff>0</xdr:colOff>
      <xdr:row>89</xdr:row>
      <xdr:rowOff>0</xdr:rowOff>
    </xdr:from>
    <xdr:ext cx="152400" cy="152400"/>
    <xdr:pic>
      <xdr:nvPicPr>
        <xdr:cNvPr id="2195" name="Image 2194">
          <a:extLst>
            <a:ext uri="{FF2B5EF4-FFF2-40B4-BE49-F238E27FC236}">
              <a16:creationId xmlns:a16="http://schemas.microsoft.com/office/drawing/2014/main" id="{5A87E05D-5BC8-41B8-844C-0EFF5A179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806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2187</xdr:col>
      <xdr:colOff>0</xdr:colOff>
      <xdr:row>89</xdr:row>
      <xdr:rowOff>0</xdr:rowOff>
    </xdr:from>
    <xdr:ext cx="152400" cy="152400"/>
    <xdr:pic>
      <xdr:nvPicPr>
        <xdr:cNvPr id="2196" name="Image 2195">
          <a:extLst>
            <a:ext uri="{FF2B5EF4-FFF2-40B4-BE49-F238E27FC236}">
              <a16:creationId xmlns:a16="http://schemas.microsoft.com/office/drawing/2014/main" id="{D15BECC8-9C5F-4779-8D44-C7FBC6E6E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449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2188</xdr:col>
      <xdr:colOff>0</xdr:colOff>
      <xdr:row>89</xdr:row>
      <xdr:rowOff>0</xdr:rowOff>
    </xdr:from>
    <xdr:ext cx="152400" cy="152400"/>
    <xdr:pic>
      <xdr:nvPicPr>
        <xdr:cNvPr id="2197" name="Image 2196">
          <a:extLst>
            <a:ext uri="{FF2B5EF4-FFF2-40B4-BE49-F238E27FC236}">
              <a16:creationId xmlns:a16="http://schemas.microsoft.com/office/drawing/2014/main" id="{FC475880-5D2F-437D-806E-5E1CB48F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091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2189</xdr:col>
      <xdr:colOff>0</xdr:colOff>
      <xdr:row>89</xdr:row>
      <xdr:rowOff>0</xdr:rowOff>
    </xdr:from>
    <xdr:ext cx="152400" cy="152400"/>
    <xdr:pic>
      <xdr:nvPicPr>
        <xdr:cNvPr id="2198" name="Image 2197">
          <a:extLst>
            <a:ext uri="{FF2B5EF4-FFF2-40B4-BE49-F238E27FC236}">
              <a16:creationId xmlns:a16="http://schemas.microsoft.com/office/drawing/2014/main" id="{40A4BAC1-B665-4554-8B81-EF275DC07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734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2190</xdr:col>
      <xdr:colOff>0</xdr:colOff>
      <xdr:row>89</xdr:row>
      <xdr:rowOff>0</xdr:rowOff>
    </xdr:from>
    <xdr:ext cx="152400" cy="152400"/>
    <xdr:pic>
      <xdr:nvPicPr>
        <xdr:cNvPr id="2199" name="Image 2198">
          <a:extLst>
            <a:ext uri="{FF2B5EF4-FFF2-40B4-BE49-F238E27FC236}">
              <a16:creationId xmlns:a16="http://schemas.microsoft.com/office/drawing/2014/main" id="{2272A6F7-6E9E-4AD1-9194-1021D0F8B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376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2191</xdr:col>
      <xdr:colOff>0</xdr:colOff>
      <xdr:row>89</xdr:row>
      <xdr:rowOff>0</xdr:rowOff>
    </xdr:from>
    <xdr:ext cx="152400" cy="152400"/>
    <xdr:pic>
      <xdr:nvPicPr>
        <xdr:cNvPr id="2200" name="Image 2199">
          <a:extLst>
            <a:ext uri="{FF2B5EF4-FFF2-40B4-BE49-F238E27FC236}">
              <a16:creationId xmlns:a16="http://schemas.microsoft.com/office/drawing/2014/main" id="{DFBF67FA-C3B3-4EFB-A7E5-BB3899B4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19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2192</xdr:col>
      <xdr:colOff>0</xdr:colOff>
      <xdr:row>89</xdr:row>
      <xdr:rowOff>0</xdr:rowOff>
    </xdr:from>
    <xdr:ext cx="152400" cy="152400"/>
    <xdr:pic>
      <xdr:nvPicPr>
        <xdr:cNvPr id="2201" name="Image 2200">
          <a:extLst>
            <a:ext uri="{FF2B5EF4-FFF2-40B4-BE49-F238E27FC236}">
              <a16:creationId xmlns:a16="http://schemas.microsoft.com/office/drawing/2014/main" id="{E7BE49FC-0378-4449-AD6C-AC04A8A37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661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2193</xdr:col>
      <xdr:colOff>0</xdr:colOff>
      <xdr:row>89</xdr:row>
      <xdr:rowOff>0</xdr:rowOff>
    </xdr:from>
    <xdr:ext cx="152400" cy="152400"/>
    <xdr:pic>
      <xdr:nvPicPr>
        <xdr:cNvPr id="2202" name="Image 2201">
          <a:extLst>
            <a:ext uri="{FF2B5EF4-FFF2-40B4-BE49-F238E27FC236}">
              <a16:creationId xmlns:a16="http://schemas.microsoft.com/office/drawing/2014/main" id="{D243ACAC-876B-4FF9-97F2-79DFFFD1F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304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2194</xdr:col>
      <xdr:colOff>0</xdr:colOff>
      <xdr:row>89</xdr:row>
      <xdr:rowOff>0</xdr:rowOff>
    </xdr:from>
    <xdr:ext cx="152400" cy="152400"/>
    <xdr:pic>
      <xdr:nvPicPr>
        <xdr:cNvPr id="2203" name="Image 2202">
          <a:extLst>
            <a:ext uri="{FF2B5EF4-FFF2-40B4-BE49-F238E27FC236}">
              <a16:creationId xmlns:a16="http://schemas.microsoft.com/office/drawing/2014/main" id="{BA8CD68F-8677-40F7-AD08-B908948A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946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2195</xdr:col>
      <xdr:colOff>0</xdr:colOff>
      <xdr:row>89</xdr:row>
      <xdr:rowOff>0</xdr:rowOff>
    </xdr:from>
    <xdr:ext cx="152400" cy="152400"/>
    <xdr:pic>
      <xdr:nvPicPr>
        <xdr:cNvPr id="2204" name="Image 2203">
          <a:extLst>
            <a:ext uri="{FF2B5EF4-FFF2-40B4-BE49-F238E27FC236}">
              <a16:creationId xmlns:a16="http://schemas.microsoft.com/office/drawing/2014/main" id="{1B0795E6-D5A4-41E5-B4AD-B60701AB2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588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2196</xdr:col>
      <xdr:colOff>0</xdr:colOff>
      <xdr:row>89</xdr:row>
      <xdr:rowOff>0</xdr:rowOff>
    </xdr:from>
    <xdr:ext cx="152400" cy="152400"/>
    <xdr:pic>
      <xdr:nvPicPr>
        <xdr:cNvPr id="2205" name="Image 2204">
          <a:extLst>
            <a:ext uri="{FF2B5EF4-FFF2-40B4-BE49-F238E27FC236}">
              <a16:creationId xmlns:a16="http://schemas.microsoft.com/office/drawing/2014/main" id="{4B9571FC-044C-4A7E-A784-0FF43F08E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231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2197</xdr:col>
      <xdr:colOff>0</xdr:colOff>
      <xdr:row>89</xdr:row>
      <xdr:rowOff>0</xdr:rowOff>
    </xdr:from>
    <xdr:ext cx="152400" cy="152400"/>
    <xdr:pic>
      <xdr:nvPicPr>
        <xdr:cNvPr id="2206" name="Image 2205">
          <a:extLst>
            <a:ext uri="{FF2B5EF4-FFF2-40B4-BE49-F238E27FC236}">
              <a16:creationId xmlns:a16="http://schemas.microsoft.com/office/drawing/2014/main" id="{717D753F-4BE8-42A3-9EEE-0EAFBF4BA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873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2198</xdr:col>
      <xdr:colOff>0</xdr:colOff>
      <xdr:row>89</xdr:row>
      <xdr:rowOff>0</xdr:rowOff>
    </xdr:from>
    <xdr:ext cx="152400" cy="152400"/>
    <xdr:pic>
      <xdr:nvPicPr>
        <xdr:cNvPr id="2207" name="Image 2206">
          <a:extLst>
            <a:ext uri="{FF2B5EF4-FFF2-40B4-BE49-F238E27FC236}">
              <a16:creationId xmlns:a16="http://schemas.microsoft.com/office/drawing/2014/main" id="{2D02605E-D4BA-4E3B-BEAE-0227D1191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516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2199</xdr:col>
      <xdr:colOff>0</xdr:colOff>
      <xdr:row>89</xdr:row>
      <xdr:rowOff>0</xdr:rowOff>
    </xdr:from>
    <xdr:ext cx="152400" cy="152400"/>
    <xdr:pic>
      <xdr:nvPicPr>
        <xdr:cNvPr id="2208" name="Image 2207">
          <a:extLst>
            <a:ext uri="{FF2B5EF4-FFF2-40B4-BE49-F238E27FC236}">
              <a16:creationId xmlns:a16="http://schemas.microsoft.com/office/drawing/2014/main" id="{F29347D6-F16E-49CE-AEA3-6B8925C78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158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2200</xdr:col>
      <xdr:colOff>0</xdr:colOff>
      <xdr:row>89</xdr:row>
      <xdr:rowOff>0</xdr:rowOff>
    </xdr:from>
    <xdr:ext cx="152400" cy="152400"/>
    <xdr:pic>
      <xdr:nvPicPr>
        <xdr:cNvPr id="2209" name="Image 2208">
          <a:extLst>
            <a:ext uri="{FF2B5EF4-FFF2-40B4-BE49-F238E27FC236}">
              <a16:creationId xmlns:a16="http://schemas.microsoft.com/office/drawing/2014/main" id="{8DF8EC42-8307-4831-A080-4DE3B3093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01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2201</xdr:col>
      <xdr:colOff>0</xdr:colOff>
      <xdr:row>89</xdr:row>
      <xdr:rowOff>0</xdr:rowOff>
    </xdr:from>
    <xdr:ext cx="152400" cy="152400"/>
    <xdr:pic>
      <xdr:nvPicPr>
        <xdr:cNvPr id="2210" name="Image 2209">
          <a:extLst>
            <a:ext uri="{FF2B5EF4-FFF2-40B4-BE49-F238E27FC236}">
              <a16:creationId xmlns:a16="http://schemas.microsoft.com/office/drawing/2014/main" id="{A147D17D-3D09-40F8-86C2-228AC010B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443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2202</xdr:col>
      <xdr:colOff>0</xdr:colOff>
      <xdr:row>89</xdr:row>
      <xdr:rowOff>0</xdr:rowOff>
    </xdr:from>
    <xdr:ext cx="152400" cy="152400"/>
    <xdr:pic>
      <xdr:nvPicPr>
        <xdr:cNvPr id="2211" name="Image 2210">
          <a:extLst>
            <a:ext uri="{FF2B5EF4-FFF2-40B4-BE49-F238E27FC236}">
              <a16:creationId xmlns:a16="http://schemas.microsoft.com/office/drawing/2014/main" id="{D4BBA364-9FFF-40A2-A9AB-2E7E13A7E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086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2203</xdr:col>
      <xdr:colOff>0</xdr:colOff>
      <xdr:row>89</xdr:row>
      <xdr:rowOff>0</xdr:rowOff>
    </xdr:from>
    <xdr:ext cx="152400" cy="152400"/>
    <xdr:pic>
      <xdr:nvPicPr>
        <xdr:cNvPr id="2212" name="Image 2211">
          <a:extLst>
            <a:ext uri="{FF2B5EF4-FFF2-40B4-BE49-F238E27FC236}">
              <a16:creationId xmlns:a16="http://schemas.microsoft.com/office/drawing/2014/main" id="{BD4F7F08-7023-4243-A7AF-C1E9B4338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728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2204</xdr:col>
      <xdr:colOff>0</xdr:colOff>
      <xdr:row>89</xdr:row>
      <xdr:rowOff>0</xdr:rowOff>
    </xdr:from>
    <xdr:ext cx="152400" cy="152400"/>
    <xdr:pic>
      <xdr:nvPicPr>
        <xdr:cNvPr id="2213" name="Image 2212">
          <a:extLst>
            <a:ext uri="{FF2B5EF4-FFF2-40B4-BE49-F238E27FC236}">
              <a16:creationId xmlns:a16="http://schemas.microsoft.com/office/drawing/2014/main" id="{B07F112D-BFAF-4FEA-8328-0AEC40043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371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2205</xdr:col>
      <xdr:colOff>0</xdr:colOff>
      <xdr:row>89</xdr:row>
      <xdr:rowOff>0</xdr:rowOff>
    </xdr:from>
    <xdr:ext cx="152400" cy="152400"/>
    <xdr:pic>
      <xdr:nvPicPr>
        <xdr:cNvPr id="2214" name="Image 2213">
          <a:extLst>
            <a:ext uri="{FF2B5EF4-FFF2-40B4-BE49-F238E27FC236}">
              <a16:creationId xmlns:a16="http://schemas.microsoft.com/office/drawing/2014/main" id="{4A0A235B-048B-4B8A-ADAA-256128A49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013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2206</xdr:col>
      <xdr:colOff>0</xdr:colOff>
      <xdr:row>89</xdr:row>
      <xdr:rowOff>0</xdr:rowOff>
    </xdr:from>
    <xdr:ext cx="152400" cy="152400"/>
    <xdr:pic>
      <xdr:nvPicPr>
        <xdr:cNvPr id="2215" name="Image 2214">
          <a:extLst>
            <a:ext uri="{FF2B5EF4-FFF2-40B4-BE49-F238E27FC236}">
              <a16:creationId xmlns:a16="http://schemas.microsoft.com/office/drawing/2014/main" id="{EF2EF428-E31E-454F-B5FF-B28E21A58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656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2207</xdr:col>
      <xdr:colOff>0</xdr:colOff>
      <xdr:row>89</xdr:row>
      <xdr:rowOff>0</xdr:rowOff>
    </xdr:from>
    <xdr:ext cx="152400" cy="152400"/>
    <xdr:pic>
      <xdr:nvPicPr>
        <xdr:cNvPr id="2216" name="Image 2215">
          <a:extLst>
            <a:ext uri="{FF2B5EF4-FFF2-40B4-BE49-F238E27FC236}">
              <a16:creationId xmlns:a16="http://schemas.microsoft.com/office/drawing/2014/main" id="{A39290BB-0995-41D8-A31D-6455C188B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298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2208</xdr:col>
      <xdr:colOff>0</xdr:colOff>
      <xdr:row>89</xdr:row>
      <xdr:rowOff>0</xdr:rowOff>
    </xdr:from>
    <xdr:ext cx="152400" cy="152400"/>
    <xdr:pic>
      <xdr:nvPicPr>
        <xdr:cNvPr id="2217" name="Image 2216">
          <a:extLst>
            <a:ext uri="{FF2B5EF4-FFF2-40B4-BE49-F238E27FC236}">
              <a16:creationId xmlns:a16="http://schemas.microsoft.com/office/drawing/2014/main" id="{8088BB32-E4AA-4B73-BF4D-491878866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941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2209</xdr:col>
      <xdr:colOff>0</xdr:colOff>
      <xdr:row>89</xdr:row>
      <xdr:rowOff>0</xdr:rowOff>
    </xdr:from>
    <xdr:ext cx="152400" cy="152400"/>
    <xdr:pic>
      <xdr:nvPicPr>
        <xdr:cNvPr id="2218" name="Image 2217">
          <a:extLst>
            <a:ext uri="{FF2B5EF4-FFF2-40B4-BE49-F238E27FC236}">
              <a16:creationId xmlns:a16="http://schemas.microsoft.com/office/drawing/2014/main" id="{D92F2898-476F-4EBC-A45B-A74BE6CAF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583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2210</xdr:col>
      <xdr:colOff>0</xdr:colOff>
      <xdr:row>89</xdr:row>
      <xdr:rowOff>0</xdr:rowOff>
    </xdr:from>
    <xdr:ext cx="152400" cy="152400"/>
    <xdr:pic>
      <xdr:nvPicPr>
        <xdr:cNvPr id="2219" name="Image 2218">
          <a:extLst>
            <a:ext uri="{FF2B5EF4-FFF2-40B4-BE49-F238E27FC236}">
              <a16:creationId xmlns:a16="http://schemas.microsoft.com/office/drawing/2014/main" id="{261758F6-38AC-42F2-9FFF-7F81E3C33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226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2211</xdr:col>
      <xdr:colOff>0</xdr:colOff>
      <xdr:row>89</xdr:row>
      <xdr:rowOff>0</xdr:rowOff>
    </xdr:from>
    <xdr:ext cx="152400" cy="152400"/>
    <xdr:pic>
      <xdr:nvPicPr>
        <xdr:cNvPr id="2220" name="Image 2219">
          <a:extLst>
            <a:ext uri="{FF2B5EF4-FFF2-40B4-BE49-F238E27FC236}">
              <a16:creationId xmlns:a16="http://schemas.microsoft.com/office/drawing/2014/main" id="{8BB84140-58D2-4294-94EB-29B0A110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868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2212</xdr:col>
      <xdr:colOff>0</xdr:colOff>
      <xdr:row>89</xdr:row>
      <xdr:rowOff>0</xdr:rowOff>
    </xdr:from>
    <xdr:ext cx="152400" cy="152400"/>
    <xdr:pic>
      <xdr:nvPicPr>
        <xdr:cNvPr id="2221" name="Image 2220">
          <a:extLst>
            <a:ext uri="{FF2B5EF4-FFF2-40B4-BE49-F238E27FC236}">
              <a16:creationId xmlns:a16="http://schemas.microsoft.com/office/drawing/2014/main" id="{C688157F-0944-42CC-89C4-80D86408B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510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2213</xdr:col>
      <xdr:colOff>0</xdr:colOff>
      <xdr:row>89</xdr:row>
      <xdr:rowOff>0</xdr:rowOff>
    </xdr:from>
    <xdr:ext cx="152400" cy="152400"/>
    <xdr:pic>
      <xdr:nvPicPr>
        <xdr:cNvPr id="2222" name="Image 2221">
          <a:extLst>
            <a:ext uri="{FF2B5EF4-FFF2-40B4-BE49-F238E27FC236}">
              <a16:creationId xmlns:a16="http://schemas.microsoft.com/office/drawing/2014/main" id="{FCCB4F6D-2BD1-45B6-8ECC-A868514F7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153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2214</xdr:col>
      <xdr:colOff>0</xdr:colOff>
      <xdr:row>89</xdr:row>
      <xdr:rowOff>0</xdr:rowOff>
    </xdr:from>
    <xdr:ext cx="152400" cy="152400"/>
    <xdr:pic>
      <xdr:nvPicPr>
        <xdr:cNvPr id="2223" name="Image 2222">
          <a:extLst>
            <a:ext uri="{FF2B5EF4-FFF2-40B4-BE49-F238E27FC236}">
              <a16:creationId xmlns:a16="http://schemas.microsoft.com/office/drawing/2014/main" id="{05EEE19B-438D-4004-82CE-71C9E94C2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795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2215</xdr:col>
      <xdr:colOff>0</xdr:colOff>
      <xdr:row>89</xdr:row>
      <xdr:rowOff>0</xdr:rowOff>
    </xdr:from>
    <xdr:ext cx="152400" cy="152400"/>
    <xdr:pic>
      <xdr:nvPicPr>
        <xdr:cNvPr id="2224" name="Image 2223">
          <a:extLst>
            <a:ext uri="{FF2B5EF4-FFF2-40B4-BE49-F238E27FC236}">
              <a16:creationId xmlns:a16="http://schemas.microsoft.com/office/drawing/2014/main" id="{8303EFA0-669F-442C-90DD-43E831ABB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438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2216</xdr:col>
      <xdr:colOff>0</xdr:colOff>
      <xdr:row>89</xdr:row>
      <xdr:rowOff>0</xdr:rowOff>
    </xdr:from>
    <xdr:ext cx="152400" cy="152400"/>
    <xdr:pic>
      <xdr:nvPicPr>
        <xdr:cNvPr id="2225" name="Image 2224">
          <a:extLst>
            <a:ext uri="{FF2B5EF4-FFF2-40B4-BE49-F238E27FC236}">
              <a16:creationId xmlns:a16="http://schemas.microsoft.com/office/drawing/2014/main" id="{CC727320-8BB3-4033-8CB2-A95C173BC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080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2217</xdr:col>
      <xdr:colOff>0</xdr:colOff>
      <xdr:row>89</xdr:row>
      <xdr:rowOff>0</xdr:rowOff>
    </xdr:from>
    <xdr:ext cx="152400" cy="152400"/>
    <xdr:pic>
      <xdr:nvPicPr>
        <xdr:cNvPr id="2226" name="Image 2225">
          <a:extLst>
            <a:ext uri="{FF2B5EF4-FFF2-40B4-BE49-F238E27FC236}">
              <a16:creationId xmlns:a16="http://schemas.microsoft.com/office/drawing/2014/main" id="{9598AA03-EE8E-441D-AC4F-EA6C0C11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723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2218</xdr:col>
      <xdr:colOff>0</xdr:colOff>
      <xdr:row>89</xdr:row>
      <xdr:rowOff>0</xdr:rowOff>
    </xdr:from>
    <xdr:ext cx="152400" cy="152400"/>
    <xdr:pic>
      <xdr:nvPicPr>
        <xdr:cNvPr id="2227" name="Image 2226">
          <a:extLst>
            <a:ext uri="{FF2B5EF4-FFF2-40B4-BE49-F238E27FC236}">
              <a16:creationId xmlns:a16="http://schemas.microsoft.com/office/drawing/2014/main" id="{F0D8C556-AC59-4304-AA17-8A16723B5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365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2219</xdr:col>
      <xdr:colOff>0</xdr:colOff>
      <xdr:row>89</xdr:row>
      <xdr:rowOff>0</xdr:rowOff>
    </xdr:from>
    <xdr:ext cx="152400" cy="152400"/>
    <xdr:pic>
      <xdr:nvPicPr>
        <xdr:cNvPr id="2228" name="Image 2227">
          <a:extLst>
            <a:ext uri="{FF2B5EF4-FFF2-40B4-BE49-F238E27FC236}">
              <a16:creationId xmlns:a16="http://schemas.microsoft.com/office/drawing/2014/main" id="{E92EE173-E8AC-4BEC-A30D-00F52FFD8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008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2220</xdr:col>
      <xdr:colOff>0</xdr:colOff>
      <xdr:row>89</xdr:row>
      <xdr:rowOff>0</xdr:rowOff>
    </xdr:from>
    <xdr:ext cx="152400" cy="152400"/>
    <xdr:pic>
      <xdr:nvPicPr>
        <xdr:cNvPr id="2229" name="Image 2228">
          <a:extLst>
            <a:ext uri="{FF2B5EF4-FFF2-40B4-BE49-F238E27FC236}">
              <a16:creationId xmlns:a16="http://schemas.microsoft.com/office/drawing/2014/main" id="{D139F3E2-1C0A-4A8F-B723-260D9342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650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2221</xdr:col>
      <xdr:colOff>0</xdr:colOff>
      <xdr:row>89</xdr:row>
      <xdr:rowOff>0</xdr:rowOff>
    </xdr:from>
    <xdr:ext cx="152400" cy="152400"/>
    <xdr:pic>
      <xdr:nvPicPr>
        <xdr:cNvPr id="2230" name="Image 2229">
          <a:extLst>
            <a:ext uri="{FF2B5EF4-FFF2-40B4-BE49-F238E27FC236}">
              <a16:creationId xmlns:a16="http://schemas.microsoft.com/office/drawing/2014/main" id="{4E568981-CCCC-4B90-A817-0C8D02210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293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2222</xdr:col>
      <xdr:colOff>0</xdr:colOff>
      <xdr:row>89</xdr:row>
      <xdr:rowOff>0</xdr:rowOff>
    </xdr:from>
    <xdr:ext cx="152400" cy="152400"/>
    <xdr:pic>
      <xdr:nvPicPr>
        <xdr:cNvPr id="2231" name="Image 2230">
          <a:extLst>
            <a:ext uri="{FF2B5EF4-FFF2-40B4-BE49-F238E27FC236}">
              <a16:creationId xmlns:a16="http://schemas.microsoft.com/office/drawing/2014/main" id="{848A3E75-D01F-4877-B793-879149A41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935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2223</xdr:col>
      <xdr:colOff>0</xdr:colOff>
      <xdr:row>89</xdr:row>
      <xdr:rowOff>0</xdr:rowOff>
    </xdr:from>
    <xdr:ext cx="152400" cy="152400"/>
    <xdr:pic>
      <xdr:nvPicPr>
        <xdr:cNvPr id="2232" name="Image 2231">
          <a:extLst>
            <a:ext uri="{FF2B5EF4-FFF2-40B4-BE49-F238E27FC236}">
              <a16:creationId xmlns:a16="http://schemas.microsoft.com/office/drawing/2014/main" id="{B54465FE-F29B-4855-9A90-0EFD40836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578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2224</xdr:col>
      <xdr:colOff>0</xdr:colOff>
      <xdr:row>89</xdr:row>
      <xdr:rowOff>0</xdr:rowOff>
    </xdr:from>
    <xdr:ext cx="152400" cy="152400"/>
    <xdr:pic>
      <xdr:nvPicPr>
        <xdr:cNvPr id="2233" name="Image 2232">
          <a:extLst>
            <a:ext uri="{FF2B5EF4-FFF2-40B4-BE49-F238E27FC236}">
              <a16:creationId xmlns:a16="http://schemas.microsoft.com/office/drawing/2014/main" id="{089A35A0-C1EE-4B69-A867-62BB01BE8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220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2225</xdr:col>
      <xdr:colOff>0</xdr:colOff>
      <xdr:row>89</xdr:row>
      <xdr:rowOff>0</xdr:rowOff>
    </xdr:from>
    <xdr:ext cx="152400" cy="152400"/>
    <xdr:pic>
      <xdr:nvPicPr>
        <xdr:cNvPr id="2234" name="Image 2233">
          <a:extLst>
            <a:ext uri="{FF2B5EF4-FFF2-40B4-BE49-F238E27FC236}">
              <a16:creationId xmlns:a16="http://schemas.microsoft.com/office/drawing/2014/main" id="{E98DE059-3D1D-40D4-B920-04B9A3EAE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86305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2226</xdr:col>
      <xdr:colOff>0</xdr:colOff>
      <xdr:row>89</xdr:row>
      <xdr:rowOff>0</xdr:rowOff>
    </xdr:from>
    <xdr:ext cx="152400" cy="152400"/>
    <xdr:pic>
      <xdr:nvPicPr>
        <xdr:cNvPr id="2235" name="Image 2234">
          <a:extLst>
            <a:ext uri="{FF2B5EF4-FFF2-40B4-BE49-F238E27FC236}">
              <a16:creationId xmlns:a16="http://schemas.microsoft.com/office/drawing/2014/main" id="{E4A233E5-32F5-40BE-833D-26EADD2F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505529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2227</xdr:col>
      <xdr:colOff>0</xdr:colOff>
      <xdr:row>89</xdr:row>
      <xdr:rowOff>0</xdr:rowOff>
    </xdr:from>
    <xdr:ext cx="152400" cy="152400"/>
    <xdr:pic>
      <xdr:nvPicPr>
        <xdr:cNvPr id="2236" name="Image 2235">
          <a:extLst>
            <a:ext uri="{FF2B5EF4-FFF2-40B4-BE49-F238E27FC236}">
              <a16:creationId xmlns:a16="http://schemas.microsoft.com/office/drawing/2014/main" id="{E01C04EE-20E6-453E-934B-4BB8C9240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148000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2228</xdr:col>
      <xdr:colOff>0</xdr:colOff>
      <xdr:row>89</xdr:row>
      <xdr:rowOff>0</xdr:rowOff>
    </xdr:from>
    <xdr:ext cx="152400" cy="152400"/>
    <xdr:pic>
      <xdr:nvPicPr>
        <xdr:cNvPr id="2237" name="Image 2236">
          <a:extLst>
            <a:ext uri="{FF2B5EF4-FFF2-40B4-BE49-F238E27FC236}">
              <a16:creationId xmlns:a16="http://schemas.microsoft.com/office/drawing/2014/main" id="{754E3A81-EF2C-4635-B496-3C5E10ABA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79047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2229</xdr:col>
      <xdr:colOff>0</xdr:colOff>
      <xdr:row>89</xdr:row>
      <xdr:rowOff>0</xdr:rowOff>
    </xdr:from>
    <xdr:ext cx="152400" cy="152400"/>
    <xdr:pic>
      <xdr:nvPicPr>
        <xdr:cNvPr id="2238" name="Image 2237">
          <a:extLst>
            <a:ext uri="{FF2B5EF4-FFF2-40B4-BE49-F238E27FC236}">
              <a16:creationId xmlns:a16="http://schemas.microsoft.com/office/drawing/2014/main" id="{A58E8BAE-9102-4316-8E53-D59BC407C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432941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2230</xdr:col>
      <xdr:colOff>0</xdr:colOff>
      <xdr:row>89</xdr:row>
      <xdr:rowOff>0</xdr:rowOff>
    </xdr:from>
    <xdr:ext cx="152400" cy="152400"/>
    <xdr:pic>
      <xdr:nvPicPr>
        <xdr:cNvPr id="2239" name="Image 2238">
          <a:extLst>
            <a:ext uri="{FF2B5EF4-FFF2-40B4-BE49-F238E27FC236}">
              <a16:creationId xmlns:a16="http://schemas.microsoft.com/office/drawing/2014/main" id="{156F562E-3639-409D-9452-04DF1677C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07541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2231</xdr:col>
      <xdr:colOff>0</xdr:colOff>
      <xdr:row>89</xdr:row>
      <xdr:rowOff>0</xdr:rowOff>
    </xdr:from>
    <xdr:ext cx="152400" cy="152400"/>
    <xdr:pic>
      <xdr:nvPicPr>
        <xdr:cNvPr id="2240" name="Image 2239">
          <a:extLst>
            <a:ext uri="{FF2B5EF4-FFF2-40B4-BE49-F238E27FC236}">
              <a16:creationId xmlns:a16="http://schemas.microsoft.com/office/drawing/2014/main" id="{5E3EBC07-518A-42D7-AB3A-67797B252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717882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2232</xdr:col>
      <xdr:colOff>0</xdr:colOff>
      <xdr:row>89</xdr:row>
      <xdr:rowOff>0</xdr:rowOff>
    </xdr:from>
    <xdr:ext cx="152400" cy="152400"/>
    <xdr:pic>
      <xdr:nvPicPr>
        <xdr:cNvPr id="2241" name="Image 2240">
          <a:extLst>
            <a:ext uri="{FF2B5EF4-FFF2-40B4-BE49-F238E27FC236}">
              <a16:creationId xmlns:a16="http://schemas.microsoft.com/office/drawing/2014/main" id="{6CDFDE63-3A6B-4F1C-8C19-5DE434EA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360353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2233</xdr:col>
      <xdr:colOff>0</xdr:colOff>
      <xdr:row>89</xdr:row>
      <xdr:rowOff>0</xdr:rowOff>
    </xdr:from>
    <xdr:ext cx="152400" cy="152400"/>
    <xdr:pic>
      <xdr:nvPicPr>
        <xdr:cNvPr id="2242" name="Image 2241">
          <a:extLst>
            <a:ext uri="{FF2B5EF4-FFF2-40B4-BE49-F238E27FC236}">
              <a16:creationId xmlns:a16="http://schemas.microsoft.com/office/drawing/2014/main" id="{5A77CF42-CEF7-43AE-8AEB-3BC1E51CE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00282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2234</xdr:col>
      <xdr:colOff>0</xdr:colOff>
      <xdr:row>89</xdr:row>
      <xdr:rowOff>0</xdr:rowOff>
    </xdr:from>
    <xdr:ext cx="152400" cy="152400"/>
    <xdr:pic>
      <xdr:nvPicPr>
        <xdr:cNvPr id="2243" name="Image 2242">
          <a:extLst>
            <a:ext uri="{FF2B5EF4-FFF2-40B4-BE49-F238E27FC236}">
              <a16:creationId xmlns:a16="http://schemas.microsoft.com/office/drawing/2014/main" id="{8ACF6170-F32D-4879-B7CE-CCE8DB817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645294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2235</xdr:col>
      <xdr:colOff>0</xdr:colOff>
      <xdr:row>89</xdr:row>
      <xdr:rowOff>0</xdr:rowOff>
    </xdr:from>
    <xdr:ext cx="152400" cy="152400"/>
    <xdr:pic>
      <xdr:nvPicPr>
        <xdr:cNvPr id="2244" name="Image 2243">
          <a:extLst>
            <a:ext uri="{FF2B5EF4-FFF2-40B4-BE49-F238E27FC236}">
              <a16:creationId xmlns:a16="http://schemas.microsoft.com/office/drawing/2014/main" id="{880EC83E-75FA-4D32-9799-5C8BE4053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28776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2236</xdr:col>
      <xdr:colOff>0</xdr:colOff>
      <xdr:row>89</xdr:row>
      <xdr:rowOff>0</xdr:rowOff>
    </xdr:from>
    <xdr:ext cx="152400" cy="152400"/>
    <xdr:pic>
      <xdr:nvPicPr>
        <xdr:cNvPr id="2245" name="Image 2244">
          <a:extLst>
            <a:ext uri="{FF2B5EF4-FFF2-40B4-BE49-F238E27FC236}">
              <a16:creationId xmlns:a16="http://schemas.microsoft.com/office/drawing/2014/main" id="{A213D3AF-6C91-4AB8-B47C-DD895FA16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930235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2237</xdr:col>
      <xdr:colOff>0</xdr:colOff>
      <xdr:row>89</xdr:row>
      <xdr:rowOff>0</xdr:rowOff>
    </xdr:from>
    <xdr:ext cx="152400" cy="152400"/>
    <xdr:pic>
      <xdr:nvPicPr>
        <xdr:cNvPr id="2246" name="Image 2245">
          <a:extLst>
            <a:ext uri="{FF2B5EF4-FFF2-40B4-BE49-F238E27FC236}">
              <a16:creationId xmlns:a16="http://schemas.microsoft.com/office/drawing/2014/main" id="{17E0C6AB-9A3D-42B5-92B4-1ACB4C7E3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57270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2238</xdr:col>
      <xdr:colOff>0</xdr:colOff>
      <xdr:row>89</xdr:row>
      <xdr:rowOff>0</xdr:rowOff>
    </xdr:from>
    <xdr:ext cx="152400" cy="152400"/>
    <xdr:pic>
      <xdr:nvPicPr>
        <xdr:cNvPr id="2247" name="Image 2246">
          <a:extLst>
            <a:ext uri="{FF2B5EF4-FFF2-40B4-BE49-F238E27FC236}">
              <a16:creationId xmlns:a16="http://schemas.microsoft.com/office/drawing/2014/main" id="{BD6471DC-AF43-485D-A703-C6FD91D68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215176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2239</xdr:col>
      <xdr:colOff>0</xdr:colOff>
      <xdr:row>89</xdr:row>
      <xdr:rowOff>0</xdr:rowOff>
    </xdr:from>
    <xdr:ext cx="152400" cy="152400"/>
    <xdr:pic>
      <xdr:nvPicPr>
        <xdr:cNvPr id="2248" name="Image 2247">
          <a:extLst>
            <a:ext uri="{FF2B5EF4-FFF2-40B4-BE49-F238E27FC236}">
              <a16:creationId xmlns:a16="http://schemas.microsoft.com/office/drawing/2014/main" id="{C513763C-4156-4299-87C2-AD6DF0C6A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857647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2240</xdr:col>
      <xdr:colOff>0</xdr:colOff>
      <xdr:row>89</xdr:row>
      <xdr:rowOff>0</xdr:rowOff>
    </xdr:from>
    <xdr:ext cx="152400" cy="152400"/>
    <xdr:pic>
      <xdr:nvPicPr>
        <xdr:cNvPr id="2249" name="Image 2248">
          <a:extLst>
            <a:ext uri="{FF2B5EF4-FFF2-40B4-BE49-F238E27FC236}">
              <a16:creationId xmlns:a16="http://schemas.microsoft.com/office/drawing/2014/main" id="{449B459F-6346-446A-8B4B-58391E480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50011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2241</xdr:col>
      <xdr:colOff>0</xdr:colOff>
      <xdr:row>89</xdr:row>
      <xdr:rowOff>0</xdr:rowOff>
    </xdr:from>
    <xdr:ext cx="152400" cy="152400"/>
    <xdr:pic>
      <xdr:nvPicPr>
        <xdr:cNvPr id="2250" name="Image 2249">
          <a:extLst>
            <a:ext uri="{FF2B5EF4-FFF2-40B4-BE49-F238E27FC236}">
              <a16:creationId xmlns:a16="http://schemas.microsoft.com/office/drawing/2014/main" id="{99619BC1-5E52-4AB8-985E-16316453F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142588" y="13372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38</xdr:row>
      <xdr:rowOff>0</xdr:rowOff>
    </xdr:from>
    <xdr:to>
      <xdr:col>1</xdr:col>
      <xdr:colOff>152400</xdr:colOff>
      <xdr:row>38</xdr:row>
      <xdr:rowOff>152400</xdr:rowOff>
    </xdr:to>
    <xdr:pic>
      <xdr:nvPicPr>
        <xdr:cNvPr id="2251" name="Image 2250">
          <a:extLst>
            <a:ext uri="{FF2B5EF4-FFF2-40B4-BE49-F238E27FC236}">
              <a16:creationId xmlns:a16="http://schemas.microsoft.com/office/drawing/2014/main" id="{DB64B3E5-CA4E-464C-BC43-AFF23F292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706" y="4011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49</xdr:row>
      <xdr:rowOff>0</xdr:rowOff>
    </xdr:from>
    <xdr:ext cx="152400" cy="152400"/>
    <xdr:pic>
      <xdr:nvPicPr>
        <xdr:cNvPr id="2252" name="Image 2251">
          <a:extLst>
            <a:ext uri="{FF2B5EF4-FFF2-40B4-BE49-F238E27FC236}">
              <a16:creationId xmlns:a16="http://schemas.microsoft.com/office/drawing/2014/main" id="{C47D9723-A455-42D7-A880-203F99573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706" y="417605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152400" cy="152400"/>
    <xdr:pic>
      <xdr:nvPicPr>
        <xdr:cNvPr id="2253" name="Image 2252">
          <a:extLst>
            <a:ext uri="{FF2B5EF4-FFF2-40B4-BE49-F238E27FC236}">
              <a16:creationId xmlns:a16="http://schemas.microsoft.com/office/drawing/2014/main" id="{94BEF5EC-3B47-4AA1-84AA-56AE1589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706" y="417605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152400" cy="152400"/>
    <xdr:pic>
      <xdr:nvPicPr>
        <xdr:cNvPr id="2254" name="Image 2253">
          <a:extLst>
            <a:ext uri="{FF2B5EF4-FFF2-40B4-BE49-F238E27FC236}">
              <a16:creationId xmlns:a16="http://schemas.microsoft.com/office/drawing/2014/main" id="{73D2DFCB-9DC1-4855-B042-109290DC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706" y="417605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20</xdr:col>
      <xdr:colOff>158750</xdr:colOff>
      <xdr:row>38</xdr:row>
      <xdr:rowOff>0</xdr:rowOff>
    </xdr:from>
    <xdr:to>
      <xdr:col>20</xdr:col>
      <xdr:colOff>311150</xdr:colOff>
      <xdr:row>38</xdr:row>
      <xdr:rowOff>152400</xdr:rowOff>
    </xdr:to>
    <xdr:pic>
      <xdr:nvPicPr>
        <xdr:cNvPr id="2255" name="Image 2254">
          <a:extLst>
            <a:ext uri="{FF2B5EF4-FFF2-40B4-BE49-F238E27FC236}">
              <a16:creationId xmlns:a16="http://schemas.microsoft.com/office/drawing/2014/main" id="{C7BEF0A9-918D-46D5-B057-90D3B551C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632" y="4011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158750</xdr:colOff>
      <xdr:row>49</xdr:row>
      <xdr:rowOff>0</xdr:rowOff>
    </xdr:from>
    <xdr:to>
      <xdr:col>20</xdr:col>
      <xdr:colOff>311150</xdr:colOff>
      <xdr:row>49</xdr:row>
      <xdr:rowOff>152400</xdr:rowOff>
    </xdr:to>
    <xdr:pic>
      <xdr:nvPicPr>
        <xdr:cNvPr id="2256" name="Image 2255">
          <a:extLst>
            <a:ext uri="{FF2B5EF4-FFF2-40B4-BE49-F238E27FC236}">
              <a16:creationId xmlns:a16="http://schemas.microsoft.com/office/drawing/2014/main" id="{DE0DFD29-7B72-4E5A-B7ED-67C1217E3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632" y="417605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158750</xdr:colOff>
      <xdr:row>62</xdr:row>
      <xdr:rowOff>0</xdr:rowOff>
    </xdr:from>
    <xdr:to>
      <xdr:col>20</xdr:col>
      <xdr:colOff>311150</xdr:colOff>
      <xdr:row>62</xdr:row>
      <xdr:rowOff>152400</xdr:rowOff>
    </xdr:to>
    <xdr:pic>
      <xdr:nvPicPr>
        <xdr:cNvPr id="2257" name="Image 2256">
          <a:extLst>
            <a:ext uri="{FF2B5EF4-FFF2-40B4-BE49-F238E27FC236}">
              <a16:creationId xmlns:a16="http://schemas.microsoft.com/office/drawing/2014/main" id="{71A46E3A-72C4-4EB7-AFF7-CB9C2D37A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632" y="778435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158750</xdr:colOff>
      <xdr:row>63</xdr:row>
      <xdr:rowOff>0</xdr:rowOff>
    </xdr:from>
    <xdr:to>
      <xdr:col>20</xdr:col>
      <xdr:colOff>311150</xdr:colOff>
      <xdr:row>63</xdr:row>
      <xdr:rowOff>152400</xdr:rowOff>
    </xdr:to>
    <xdr:pic>
      <xdr:nvPicPr>
        <xdr:cNvPr id="2258" name="Image 2257">
          <a:extLst>
            <a:ext uri="{FF2B5EF4-FFF2-40B4-BE49-F238E27FC236}">
              <a16:creationId xmlns:a16="http://schemas.microsoft.com/office/drawing/2014/main" id="{4323E54B-990D-412B-9707-DBDDB151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632" y="7948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158750</xdr:colOff>
      <xdr:row>64</xdr:row>
      <xdr:rowOff>0</xdr:rowOff>
    </xdr:from>
    <xdr:to>
      <xdr:col>20</xdr:col>
      <xdr:colOff>311150</xdr:colOff>
      <xdr:row>64</xdr:row>
      <xdr:rowOff>152400</xdr:rowOff>
    </xdr:to>
    <xdr:pic>
      <xdr:nvPicPr>
        <xdr:cNvPr id="2259" name="Image 2258">
          <a:extLst>
            <a:ext uri="{FF2B5EF4-FFF2-40B4-BE49-F238E27FC236}">
              <a16:creationId xmlns:a16="http://schemas.microsoft.com/office/drawing/2014/main" id="{AFB9F8AC-914B-443B-9C1B-A4A044265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632" y="811305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158750</xdr:colOff>
      <xdr:row>65</xdr:row>
      <xdr:rowOff>0</xdr:rowOff>
    </xdr:from>
    <xdr:to>
      <xdr:col>20</xdr:col>
      <xdr:colOff>311150</xdr:colOff>
      <xdr:row>65</xdr:row>
      <xdr:rowOff>152400</xdr:rowOff>
    </xdr:to>
    <xdr:pic>
      <xdr:nvPicPr>
        <xdr:cNvPr id="2260" name="Image 2259">
          <a:extLst>
            <a:ext uri="{FF2B5EF4-FFF2-40B4-BE49-F238E27FC236}">
              <a16:creationId xmlns:a16="http://schemas.microsoft.com/office/drawing/2014/main" id="{22BB2B58-C93B-4DAD-BB66-B9E9AEB1F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632" y="8277412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158750</xdr:colOff>
      <xdr:row>66</xdr:row>
      <xdr:rowOff>0</xdr:rowOff>
    </xdr:from>
    <xdr:to>
      <xdr:col>20</xdr:col>
      <xdr:colOff>311150</xdr:colOff>
      <xdr:row>66</xdr:row>
      <xdr:rowOff>152400</xdr:rowOff>
    </xdr:to>
    <xdr:pic>
      <xdr:nvPicPr>
        <xdr:cNvPr id="2261" name="Image 2260">
          <a:extLst>
            <a:ext uri="{FF2B5EF4-FFF2-40B4-BE49-F238E27FC236}">
              <a16:creationId xmlns:a16="http://schemas.microsoft.com/office/drawing/2014/main" id="{6AED7901-A7B8-4041-B403-59DEA1C2A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632" y="844176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67</xdr:row>
      <xdr:rowOff>0</xdr:rowOff>
    </xdr:from>
    <xdr:to>
      <xdr:col>20</xdr:col>
      <xdr:colOff>152400</xdr:colOff>
      <xdr:row>67</xdr:row>
      <xdr:rowOff>152400</xdr:rowOff>
    </xdr:to>
    <xdr:pic>
      <xdr:nvPicPr>
        <xdr:cNvPr id="2264" name="Image 2263">
          <a:extLst>
            <a:ext uri="{FF2B5EF4-FFF2-40B4-BE49-F238E27FC236}">
              <a16:creationId xmlns:a16="http://schemas.microsoft.com/office/drawing/2014/main" id="{A7812204-D65E-4F06-B1E0-720B29BB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882" y="860611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158750</xdr:colOff>
      <xdr:row>67</xdr:row>
      <xdr:rowOff>0</xdr:rowOff>
    </xdr:from>
    <xdr:to>
      <xdr:col>20</xdr:col>
      <xdr:colOff>311150</xdr:colOff>
      <xdr:row>67</xdr:row>
      <xdr:rowOff>152400</xdr:rowOff>
    </xdr:to>
    <xdr:pic>
      <xdr:nvPicPr>
        <xdr:cNvPr id="2265" name="Image 2264">
          <a:extLst>
            <a:ext uri="{FF2B5EF4-FFF2-40B4-BE49-F238E27FC236}">
              <a16:creationId xmlns:a16="http://schemas.microsoft.com/office/drawing/2014/main" id="{3F0503A2-0E96-4735-B1ED-5D956767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632" y="860611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19</xdr:row>
      <xdr:rowOff>0</xdr:rowOff>
    </xdr:from>
    <xdr:to>
      <xdr:col>20</xdr:col>
      <xdr:colOff>152400</xdr:colOff>
      <xdr:row>19</xdr:row>
      <xdr:rowOff>152400</xdr:rowOff>
    </xdr:to>
    <xdr:pic>
      <xdr:nvPicPr>
        <xdr:cNvPr id="2266" name="Image 2265">
          <a:extLst>
            <a:ext uri="{FF2B5EF4-FFF2-40B4-BE49-F238E27FC236}">
              <a16:creationId xmlns:a16="http://schemas.microsoft.com/office/drawing/2014/main" id="{072584EA-9BD9-46CF-9F30-490119925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882" y="516217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158750</xdr:colOff>
      <xdr:row>19</xdr:row>
      <xdr:rowOff>0</xdr:rowOff>
    </xdr:from>
    <xdr:to>
      <xdr:col>20</xdr:col>
      <xdr:colOff>311150</xdr:colOff>
      <xdr:row>19</xdr:row>
      <xdr:rowOff>152400</xdr:rowOff>
    </xdr:to>
    <xdr:pic>
      <xdr:nvPicPr>
        <xdr:cNvPr id="2267" name="Image 2266">
          <a:extLst>
            <a:ext uri="{FF2B5EF4-FFF2-40B4-BE49-F238E27FC236}">
              <a16:creationId xmlns:a16="http://schemas.microsoft.com/office/drawing/2014/main" id="{D0927170-44DA-403D-A51E-FC7FB07B5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632" y="516217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43</xdr:row>
      <xdr:rowOff>0</xdr:rowOff>
    </xdr:from>
    <xdr:to>
      <xdr:col>1</xdr:col>
      <xdr:colOff>311150</xdr:colOff>
      <xdr:row>43</xdr:row>
      <xdr:rowOff>152400</xdr:rowOff>
    </xdr:to>
    <xdr:pic>
      <xdr:nvPicPr>
        <xdr:cNvPr id="2268" name="Image 2267">
          <a:extLst>
            <a:ext uri="{FF2B5EF4-FFF2-40B4-BE49-F238E27FC236}">
              <a16:creationId xmlns:a16="http://schemas.microsoft.com/office/drawing/2014/main" id="{03126D75-8E95-4A95-8B9B-C8E770C6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456" y="745564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40</xdr:row>
      <xdr:rowOff>0</xdr:rowOff>
    </xdr:from>
    <xdr:to>
      <xdr:col>18</xdr:col>
      <xdr:colOff>152400</xdr:colOff>
      <xdr:row>40</xdr:row>
      <xdr:rowOff>152400</xdr:rowOff>
    </xdr:to>
    <xdr:pic>
      <xdr:nvPicPr>
        <xdr:cNvPr id="2269" name="Image 2268">
          <a:extLst>
            <a:ext uri="{FF2B5EF4-FFF2-40B4-BE49-F238E27FC236}">
              <a16:creationId xmlns:a16="http://schemas.microsoft.com/office/drawing/2014/main" id="{0EAE9DF3-8638-4852-9014-1410FDCB3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450476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18</xdr:col>
      <xdr:colOff>152400</xdr:colOff>
      <xdr:row>31</xdr:row>
      <xdr:rowOff>152400</xdr:rowOff>
    </xdr:to>
    <xdr:pic>
      <xdr:nvPicPr>
        <xdr:cNvPr id="2270" name="Image 2269">
          <a:extLst>
            <a:ext uri="{FF2B5EF4-FFF2-40B4-BE49-F238E27FC236}">
              <a16:creationId xmlns:a16="http://schemas.microsoft.com/office/drawing/2014/main" id="{43CB43DC-6B89-4DCA-B46A-19F68C6EA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4833471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152400</xdr:colOff>
      <xdr:row>2</xdr:row>
      <xdr:rowOff>152400</xdr:rowOff>
    </xdr:to>
    <xdr:pic>
      <xdr:nvPicPr>
        <xdr:cNvPr id="2271" name="Image 2270">
          <a:extLst>
            <a:ext uri="{FF2B5EF4-FFF2-40B4-BE49-F238E27FC236}">
              <a16:creationId xmlns:a16="http://schemas.microsoft.com/office/drawing/2014/main" id="{78437266-52DA-45C7-BEAC-D74271F14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69476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152400</xdr:colOff>
      <xdr:row>6</xdr:row>
      <xdr:rowOff>152400</xdr:rowOff>
    </xdr:to>
    <xdr:pic>
      <xdr:nvPicPr>
        <xdr:cNvPr id="2272" name="Image 2271">
          <a:extLst>
            <a:ext uri="{FF2B5EF4-FFF2-40B4-BE49-F238E27FC236}">
              <a16:creationId xmlns:a16="http://schemas.microsoft.com/office/drawing/2014/main" id="{6C0E8430-5E67-4546-980C-360CDA77B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1023471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152400</xdr:colOff>
      <xdr:row>38</xdr:row>
      <xdr:rowOff>152400</xdr:rowOff>
    </xdr:to>
    <xdr:pic>
      <xdr:nvPicPr>
        <xdr:cNvPr id="2273" name="Image 2272">
          <a:extLst>
            <a:ext uri="{FF2B5EF4-FFF2-40B4-BE49-F238E27FC236}">
              <a16:creationId xmlns:a16="http://schemas.microsoft.com/office/drawing/2014/main" id="{8526F58D-38B9-4D53-B7EC-E60C642D0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401170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53</xdr:row>
      <xdr:rowOff>0</xdr:rowOff>
    </xdr:from>
    <xdr:to>
      <xdr:col>18</xdr:col>
      <xdr:colOff>152400</xdr:colOff>
      <xdr:row>53</xdr:row>
      <xdr:rowOff>152400</xdr:rowOff>
    </xdr:to>
    <xdr:pic>
      <xdr:nvPicPr>
        <xdr:cNvPr id="2274" name="Image 2273">
          <a:extLst>
            <a:ext uri="{FF2B5EF4-FFF2-40B4-BE49-F238E27FC236}">
              <a16:creationId xmlns:a16="http://schemas.microsoft.com/office/drawing/2014/main" id="{0962F0B9-D4AA-4C4E-A29D-90AB22933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4997824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152400</xdr:colOff>
      <xdr:row>30</xdr:row>
      <xdr:rowOff>152400</xdr:rowOff>
    </xdr:to>
    <xdr:pic>
      <xdr:nvPicPr>
        <xdr:cNvPr id="2275" name="Image 2274">
          <a:extLst>
            <a:ext uri="{FF2B5EF4-FFF2-40B4-BE49-F238E27FC236}">
              <a16:creationId xmlns:a16="http://schemas.microsoft.com/office/drawing/2014/main" id="{3838B4B0-610B-41E3-B887-1189810FB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466911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18</xdr:col>
      <xdr:colOff>152400</xdr:colOff>
      <xdr:row>49</xdr:row>
      <xdr:rowOff>152400</xdr:rowOff>
    </xdr:to>
    <xdr:pic>
      <xdr:nvPicPr>
        <xdr:cNvPr id="2276" name="Image 2275">
          <a:extLst>
            <a:ext uri="{FF2B5EF4-FFF2-40B4-BE49-F238E27FC236}">
              <a16:creationId xmlns:a16="http://schemas.microsoft.com/office/drawing/2014/main" id="{577BEF77-A3A9-4810-AEFF-EDB4D2A0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417605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152400</xdr:colOff>
      <xdr:row>14</xdr:row>
      <xdr:rowOff>152400</xdr:rowOff>
    </xdr:to>
    <xdr:pic>
      <xdr:nvPicPr>
        <xdr:cNvPr id="2277" name="Image 2276">
          <a:extLst>
            <a:ext uri="{FF2B5EF4-FFF2-40B4-BE49-F238E27FC236}">
              <a16:creationId xmlns:a16="http://schemas.microsoft.com/office/drawing/2014/main" id="{E7653936-EC06-443B-901F-6D7E38531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1680882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0</xdr:colOff>
      <xdr:row>2</xdr:row>
      <xdr:rowOff>0</xdr:rowOff>
    </xdr:from>
    <xdr:ext cx="152400" cy="152400"/>
    <xdr:pic>
      <xdr:nvPicPr>
        <xdr:cNvPr id="15" name="Image 14">
          <a:extLst>
            <a:ext uri="{FF2B5EF4-FFF2-40B4-BE49-F238E27FC236}">
              <a16:creationId xmlns:a16="http://schemas.microsoft.com/office/drawing/2014/main" id="{DDFDEE46-BAF1-41A2-8787-49E77B7C2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8934824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</xdr:row>
      <xdr:rowOff>0</xdr:rowOff>
    </xdr:from>
    <xdr:ext cx="152400" cy="152400"/>
    <xdr:pic>
      <xdr:nvPicPr>
        <xdr:cNvPr id="23" name="Image 22">
          <a:extLst>
            <a:ext uri="{FF2B5EF4-FFF2-40B4-BE49-F238E27FC236}">
              <a16:creationId xmlns:a16="http://schemas.microsoft.com/office/drawing/2014/main" id="{A2F495AF-DE26-411D-B713-3AC66E766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706" y="8934824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0</xdr:rowOff>
    </xdr:from>
    <xdr:to>
      <xdr:col>1</xdr:col>
      <xdr:colOff>311150</xdr:colOff>
      <xdr:row>0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05CC68C-75D7-097E-94BE-947EEEFC7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</xdr:row>
      <xdr:rowOff>0</xdr:rowOff>
    </xdr:from>
    <xdr:to>
      <xdr:col>1</xdr:col>
      <xdr:colOff>311150</xdr:colOff>
      <xdr:row>1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127B8C2-D650-FBBF-AA6E-E8A9ADFBD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58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2</xdr:row>
      <xdr:rowOff>0</xdr:rowOff>
    </xdr:from>
    <xdr:to>
      <xdr:col>1</xdr:col>
      <xdr:colOff>311150</xdr:colOff>
      <xdr:row>2</xdr:row>
      <xdr:rowOff>152400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0A5000E-E7C5-8A5F-E8A4-530E933B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31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3</xdr:row>
      <xdr:rowOff>0</xdr:rowOff>
    </xdr:from>
    <xdr:to>
      <xdr:col>1</xdr:col>
      <xdr:colOff>311150</xdr:colOff>
      <xdr:row>3</xdr:row>
      <xdr:rowOff>152400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8DE2373-CADF-EDE0-4E89-420B6EADF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47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4</xdr:row>
      <xdr:rowOff>0</xdr:rowOff>
    </xdr:from>
    <xdr:to>
      <xdr:col>1</xdr:col>
      <xdr:colOff>311150</xdr:colOff>
      <xdr:row>4</xdr:row>
      <xdr:rowOff>152400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EE39B188-166F-DD44-D950-890EF6BB3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6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5</xdr:row>
      <xdr:rowOff>0</xdr:rowOff>
    </xdr:from>
    <xdr:to>
      <xdr:col>1</xdr:col>
      <xdr:colOff>311150</xdr:colOff>
      <xdr:row>5</xdr:row>
      <xdr:rowOff>152400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C640B924-393E-E263-58A9-D151A58EA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793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6</xdr:row>
      <xdr:rowOff>0</xdr:rowOff>
    </xdr:from>
    <xdr:to>
      <xdr:col>1</xdr:col>
      <xdr:colOff>311150</xdr:colOff>
      <xdr:row>6</xdr:row>
      <xdr:rowOff>152400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849B55A6-59C0-E364-F530-B02559B0F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95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7</xdr:row>
      <xdr:rowOff>0</xdr:rowOff>
    </xdr:from>
    <xdr:to>
      <xdr:col>1</xdr:col>
      <xdr:colOff>311150</xdr:colOff>
      <xdr:row>7</xdr:row>
      <xdr:rowOff>152400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3A3C0181-CF45-C3F8-08C6-C84B1AD29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11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8</xdr:row>
      <xdr:rowOff>0</xdr:rowOff>
    </xdr:from>
    <xdr:to>
      <xdr:col>1</xdr:col>
      <xdr:colOff>311150</xdr:colOff>
      <xdr:row>8</xdr:row>
      <xdr:rowOff>152400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C4FE1E45-5868-67B2-5AA3-A213F8837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27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9</xdr:row>
      <xdr:rowOff>0</xdr:rowOff>
    </xdr:from>
    <xdr:to>
      <xdr:col>1</xdr:col>
      <xdr:colOff>311150</xdr:colOff>
      <xdr:row>9</xdr:row>
      <xdr:rowOff>152400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C9030CD1-2505-A867-CDE5-1C763EFC9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428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10</xdr:row>
      <xdr:rowOff>0</xdr:rowOff>
    </xdr:from>
    <xdr:to>
      <xdr:col>1</xdr:col>
      <xdr:colOff>311150</xdr:colOff>
      <xdr:row>10</xdr:row>
      <xdr:rowOff>152400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5211111C-3A08-6829-72F2-2A7B7ABCA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5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11</xdr:row>
      <xdr:rowOff>0</xdr:rowOff>
    </xdr:from>
    <xdr:to>
      <xdr:col>1</xdr:col>
      <xdr:colOff>311150</xdr:colOff>
      <xdr:row>11</xdr:row>
      <xdr:rowOff>152400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8E010839-30DD-4312-A706-ABD7DE01B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74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12</xdr:row>
      <xdr:rowOff>0</xdr:rowOff>
    </xdr:from>
    <xdr:to>
      <xdr:col>1</xdr:col>
      <xdr:colOff>311150</xdr:colOff>
      <xdr:row>12</xdr:row>
      <xdr:rowOff>152400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F059A703-4C4D-EF54-5410-7711237F0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90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13</xdr:row>
      <xdr:rowOff>0</xdr:rowOff>
    </xdr:from>
    <xdr:to>
      <xdr:col>1</xdr:col>
      <xdr:colOff>311150</xdr:colOff>
      <xdr:row>13</xdr:row>
      <xdr:rowOff>152400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7B817961-3F51-A523-0E6B-995A892A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2063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14</xdr:row>
      <xdr:rowOff>0</xdr:rowOff>
    </xdr:from>
    <xdr:to>
      <xdr:col>1</xdr:col>
      <xdr:colOff>311150</xdr:colOff>
      <xdr:row>14</xdr:row>
      <xdr:rowOff>152400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69B43C41-242A-D8D7-0451-915EEF30A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222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15</xdr:row>
      <xdr:rowOff>0</xdr:rowOff>
    </xdr:from>
    <xdr:to>
      <xdr:col>1</xdr:col>
      <xdr:colOff>311150</xdr:colOff>
      <xdr:row>15</xdr:row>
      <xdr:rowOff>152400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7114719C-6E02-1D89-E71E-2C76BAF2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238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0</xdr:rowOff>
    </xdr:from>
    <xdr:to>
      <xdr:col>1</xdr:col>
      <xdr:colOff>311150</xdr:colOff>
      <xdr:row>0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11B942-4FCA-92FE-02CE-EDF9C1022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</xdr:row>
      <xdr:rowOff>0</xdr:rowOff>
    </xdr:from>
    <xdr:to>
      <xdr:col>1</xdr:col>
      <xdr:colOff>311150</xdr:colOff>
      <xdr:row>1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BF6341A-BC38-2E77-019D-AAF5EB6C8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58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2</xdr:row>
      <xdr:rowOff>0</xdr:rowOff>
    </xdr:from>
    <xdr:to>
      <xdr:col>1</xdr:col>
      <xdr:colOff>311150</xdr:colOff>
      <xdr:row>2</xdr:row>
      <xdr:rowOff>152400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745354A-7737-5B7C-C0F6-1AA05F89A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31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3</xdr:row>
      <xdr:rowOff>0</xdr:rowOff>
    </xdr:from>
    <xdr:to>
      <xdr:col>1</xdr:col>
      <xdr:colOff>311150</xdr:colOff>
      <xdr:row>3</xdr:row>
      <xdr:rowOff>152400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1C739F8E-BDE8-04FA-ACA0-53B646B34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47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4</xdr:row>
      <xdr:rowOff>0</xdr:rowOff>
    </xdr:from>
    <xdr:to>
      <xdr:col>1</xdr:col>
      <xdr:colOff>311150</xdr:colOff>
      <xdr:row>4</xdr:row>
      <xdr:rowOff>152400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2D4E919-589F-C68B-6F16-713C717C3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6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5</xdr:row>
      <xdr:rowOff>0</xdr:rowOff>
    </xdr:from>
    <xdr:to>
      <xdr:col>1</xdr:col>
      <xdr:colOff>311150</xdr:colOff>
      <xdr:row>5</xdr:row>
      <xdr:rowOff>152400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B33D3B8F-8695-33CA-5C38-5CDD6D46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793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6</xdr:row>
      <xdr:rowOff>0</xdr:rowOff>
    </xdr:from>
    <xdr:to>
      <xdr:col>1</xdr:col>
      <xdr:colOff>311150</xdr:colOff>
      <xdr:row>6</xdr:row>
      <xdr:rowOff>152400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389790FB-4425-45C9-6EA6-883EC419A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95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7</xdr:row>
      <xdr:rowOff>0</xdr:rowOff>
    </xdr:from>
    <xdr:to>
      <xdr:col>1</xdr:col>
      <xdr:colOff>311150</xdr:colOff>
      <xdr:row>7</xdr:row>
      <xdr:rowOff>152400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39200B74-1633-6DD6-5B74-566F952C5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11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8</xdr:row>
      <xdr:rowOff>0</xdr:rowOff>
    </xdr:from>
    <xdr:to>
      <xdr:col>1</xdr:col>
      <xdr:colOff>311150</xdr:colOff>
      <xdr:row>8</xdr:row>
      <xdr:rowOff>152400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FB7C581E-7AF7-6435-5E33-B65E1B2FD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27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9</xdr:row>
      <xdr:rowOff>0</xdr:rowOff>
    </xdr:from>
    <xdr:to>
      <xdr:col>1</xdr:col>
      <xdr:colOff>311150</xdr:colOff>
      <xdr:row>9</xdr:row>
      <xdr:rowOff>152400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69366C06-599B-2D4F-39B5-03972DE1B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428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10</xdr:row>
      <xdr:rowOff>0</xdr:rowOff>
    </xdr:from>
    <xdr:to>
      <xdr:col>1</xdr:col>
      <xdr:colOff>311150</xdr:colOff>
      <xdr:row>10</xdr:row>
      <xdr:rowOff>152400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4A244FCD-A4B1-441D-0EBE-EE13BD937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5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11</xdr:row>
      <xdr:rowOff>0</xdr:rowOff>
    </xdr:from>
    <xdr:to>
      <xdr:col>1</xdr:col>
      <xdr:colOff>311150</xdr:colOff>
      <xdr:row>11</xdr:row>
      <xdr:rowOff>152400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D0BA24E0-DE56-AF0D-394A-E7770E9D2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74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12</xdr:row>
      <xdr:rowOff>0</xdr:rowOff>
    </xdr:from>
    <xdr:to>
      <xdr:col>1</xdr:col>
      <xdr:colOff>311150</xdr:colOff>
      <xdr:row>12</xdr:row>
      <xdr:rowOff>152400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236BF7A2-3B72-1CED-189B-25E2B85C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190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13</xdr:row>
      <xdr:rowOff>0</xdr:rowOff>
    </xdr:from>
    <xdr:to>
      <xdr:col>1</xdr:col>
      <xdr:colOff>311150</xdr:colOff>
      <xdr:row>13</xdr:row>
      <xdr:rowOff>152400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65B828BF-2423-077E-B0C2-1272EC0E6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2063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14</xdr:row>
      <xdr:rowOff>0</xdr:rowOff>
    </xdr:from>
    <xdr:to>
      <xdr:col>1</xdr:col>
      <xdr:colOff>311150</xdr:colOff>
      <xdr:row>14</xdr:row>
      <xdr:rowOff>152400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3A978CE5-D3AD-890B-3C8B-DD38DCD0E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222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15</xdr:row>
      <xdr:rowOff>0</xdr:rowOff>
    </xdr:from>
    <xdr:to>
      <xdr:col>1</xdr:col>
      <xdr:colOff>311150</xdr:colOff>
      <xdr:row>15</xdr:row>
      <xdr:rowOff>152400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1B4C30B0-85CD-EFC7-25E7-5222C1A5F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238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16</xdr:row>
      <xdr:rowOff>0</xdr:rowOff>
    </xdr:from>
    <xdr:to>
      <xdr:col>1</xdr:col>
      <xdr:colOff>311150</xdr:colOff>
      <xdr:row>16</xdr:row>
      <xdr:rowOff>152400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1B2421A7-A5E2-F507-8FEA-8871B2160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254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0</xdr:rowOff>
    </xdr:from>
    <xdr:to>
      <xdr:col>1</xdr:col>
      <xdr:colOff>311150</xdr:colOff>
      <xdr:row>0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0CCB1D-E918-BF96-094A-BDF305943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</xdr:row>
      <xdr:rowOff>0</xdr:rowOff>
    </xdr:from>
    <xdr:to>
      <xdr:col>1</xdr:col>
      <xdr:colOff>311150</xdr:colOff>
      <xdr:row>1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1FFA31E-EF6B-A40D-8A6D-106F5BB7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58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2</xdr:row>
      <xdr:rowOff>0</xdr:rowOff>
    </xdr:from>
    <xdr:to>
      <xdr:col>1</xdr:col>
      <xdr:colOff>311150</xdr:colOff>
      <xdr:row>2</xdr:row>
      <xdr:rowOff>152400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4C6C4A0-CE6F-C14B-02EE-356D7AA4E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1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3</xdr:row>
      <xdr:rowOff>0</xdr:rowOff>
    </xdr:from>
    <xdr:to>
      <xdr:col>1</xdr:col>
      <xdr:colOff>311150</xdr:colOff>
      <xdr:row>3</xdr:row>
      <xdr:rowOff>152400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119CA5C-B89B-524C-F4A0-4F982A006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47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4</xdr:row>
      <xdr:rowOff>0</xdr:rowOff>
    </xdr:from>
    <xdr:to>
      <xdr:col>1</xdr:col>
      <xdr:colOff>311150</xdr:colOff>
      <xdr:row>4</xdr:row>
      <xdr:rowOff>152400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1D555E0-61B9-D3F8-4553-7AA8E61E4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5</xdr:row>
      <xdr:rowOff>0</xdr:rowOff>
    </xdr:from>
    <xdr:to>
      <xdr:col>1</xdr:col>
      <xdr:colOff>311150</xdr:colOff>
      <xdr:row>5</xdr:row>
      <xdr:rowOff>152400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B9FDF8DD-00B6-B029-4BE3-AC9A5AD2A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793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6</xdr:row>
      <xdr:rowOff>0</xdr:rowOff>
    </xdr:from>
    <xdr:to>
      <xdr:col>1</xdr:col>
      <xdr:colOff>311150</xdr:colOff>
      <xdr:row>6</xdr:row>
      <xdr:rowOff>152400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EBBB6599-0D37-A8E3-F45C-E05F558D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95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7</xdr:row>
      <xdr:rowOff>0</xdr:rowOff>
    </xdr:from>
    <xdr:to>
      <xdr:col>1</xdr:col>
      <xdr:colOff>311150</xdr:colOff>
      <xdr:row>7</xdr:row>
      <xdr:rowOff>152400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C7DBDBAB-0CFA-B19A-F488-2723F04B4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11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8</xdr:row>
      <xdr:rowOff>0</xdr:rowOff>
    </xdr:from>
    <xdr:to>
      <xdr:col>1</xdr:col>
      <xdr:colOff>311150</xdr:colOff>
      <xdr:row>8</xdr:row>
      <xdr:rowOff>152400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1A20ABBB-2F08-FE92-375D-86809A30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27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9</xdr:row>
      <xdr:rowOff>0</xdr:rowOff>
    </xdr:from>
    <xdr:to>
      <xdr:col>1</xdr:col>
      <xdr:colOff>311150</xdr:colOff>
      <xdr:row>9</xdr:row>
      <xdr:rowOff>152400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B1E9A46B-AF93-66A3-747C-21510447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428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10</xdr:row>
      <xdr:rowOff>0</xdr:rowOff>
    </xdr:from>
    <xdr:to>
      <xdr:col>1</xdr:col>
      <xdr:colOff>311150</xdr:colOff>
      <xdr:row>10</xdr:row>
      <xdr:rowOff>152400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E2EC518E-032F-64BA-3B90-A72E99C09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5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11</xdr:row>
      <xdr:rowOff>0</xdr:rowOff>
    </xdr:from>
    <xdr:to>
      <xdr:col>1</xdr:col>
      <xdr:colOff>311150</xdr:colOff>
      <xdr:row>11</xdr:row>
      <xdr:rowOff>152400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A172AA8D-A609-649B-62ED-CE6F068B7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74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12</xdr:row>
      <xdr:rowOff>0</xdr:rowOff>
    </xdr:from>
    <xdr:to>
      <xdr:col>1</xdr:col>
      <xdr:colOff>311150</xdr:colOff>
      <xdr:row>12</xdr:row>
      <xdr:rowOff>152400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3E7DE3E9-D252-F7E2-F914-486C572BB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90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152400</xdr:colOff>
      <xdr:row>0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CA1004-0F3D-4EA6-8032-245FE6E2D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49E371A-D3C6-45D7-B65B-FAC0FCF06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184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152400</xdr:colOff>
      <xdr:row>2</xdr:row>
      <xdr:rowOff>152400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2174F57-D5BC-42EA-B8AD-66A3364BE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36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152400</xdr:colOff>
      <xdr:row>3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E5EB650-E3AB-4B70-B1BE-EB5BCFF05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55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152400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B1D0AFC-CDEF-4C05-A375-689224001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73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152400</xdr:colOff>
      <xdr:row>5</xdr:row>
      <xdr:rowOff>152400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87BAA60B-147A-4A5B-9BAF-48453FF4A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920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152400</xdr:colOff>
      <xdr:row>6</xdr:row>
      <xdr:rowOff>152400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A2BAA45A-A156-4151-8EAE-D487C8E86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110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152400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D8C73CDA-0873-4089-B5BB-6BF4DD2E4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1289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152400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7D28F6E8-B2EC-4D7D-91A2-4579184DD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147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152400</xdr:colOff>
      <xdr:row>8</xdr:row>
      <xdr:rowOff>152400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19CDAD1-9017-4299-A416-823F94DBC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657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152400</xdr:colOff>
      <xdr:row>8</xdr:row>
      <xdr:rowOff>152400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B9D4629F-5776-4089-8701-8793D0A09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1657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152400</xdr:colOff>
      <xdr:row>9</xdr:row>
      <xdr:rowOff>152400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A853ED84-93EB-401B-AA9B-C448F3F6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84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152400</xdr:colOff>
      <xdr:row>9</xdr:row>
      <xdr:rowOff>152400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AEA67081-414D-4D6E-A218-5F0B51039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184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498CAC3-AEA4-8AC5-D239-C7E4EB8DB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58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152400</xdr:colOff>
      <xdr:row>2</xdr:row>
      <xdr:rowOff>152400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1126935-2EDC-7777-43AB-DBA64E851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47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152400</xdr:colOff>
      <xdr:row>3</xdr:row>
      <xdr:rowOff>152400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50246B8-404A-48C1-602A-7F58632C6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793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152400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8631BB28-3260-BD51-B5E9-EEFBC59EF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95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152400</xdr:colOff>
      <xdr:row>5</xdr:row>
      <xdr:rowOff>152400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484E4B87-1821-1907-6F3B-DDDA87CB9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27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152400</xdr:colOff>
      <xdr:row>6</xdr:row>
      <xdr:rowOff>152400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33A67E1A-AF48-C25D-A507-41DA497C6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5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152400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F47A1413-9627-C450-CA59-21CE87C18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90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152400</xdr:colOff>
      <xdr:row>8</xdr:row>
      <xdr:rowOff>152400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4F6DF753-0150-5020-4F00-48D5BB2BB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222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152400</xdr:colOff>
      <xdr:row>9</xdr:row>
      <xdr:rowOff>152400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D3E85156-5837-3F9C-327F-5392D897B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254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3112-C6EE-4BB7-893B-896587F73533}">
  <dimension ref="A1:AW86"/>
  <sheetViews>
    <sheetView tabSelected="1" workbookViewId="0">
      <pane xSplit="1" topLeftCell="B1" activePane="topRight" state="frozen"/>
      <selection pane="topRight"/>
    </sheetView>
  </sheetViews>
  <sheetFormatPr baseColWidth="10" defaultRowHeight="12.5" x14ac:dyDescent="0.25"/>
  <cols>
    <col min="1" max="1" width="26.453125" bestFit="1" customWidth="1"/>
    <col min="2" max="2" width="5.08984375" bestFit="1" customWidth="1"/>
    <col min="3" max="3" width="7.7265625" bestFit="1" customWidth="1"/>
    <col min="4" max="4" width="5.54296875" bestFit="1" customWidth="1"/>
    <col min="5" max="5" width="6.90625" bestFit="1" customWidth="1"/>
    <col min="6" max="6" width="4.81640625" bestFit="1" customWidth="1"/>
    <col min="7" max="7" width="5.54296875" customWidth="1"/>
    <col min="8" max="8" width="8.08984375" bestFit="1" customWidth="1"/>
    <col min="9" max="9" width="11.90625" customWidth="1"/>
    <col min="10" max="10" width="7.54296875" bestFit="1" customWidth="1"/>
    <col min="11" max="11" width="7.36328125" bestFit="1" customWidth="1"/>
    <col min="12" max="12" width="8.1796875" bestFit="1" customWidth="1"/>
    <col min="13" max="13" width="7.36328125" style="195" bestFit="1" customWidth="1"/>
    <col min="14" max="14" width="7.7265625" bestFit="1" customWidth="1"/>
    <col min="15" max="15" width="10.54296875" customWidth="1"/>
    <col min="16" max="16" width="7.36328125" style="195" bestFit="1" customWidth="1"/>
    <col min="17" max="17" width="8.08984375" bestFit="1" customWidth="1"/>
    <col min="18" max="18" width="11" style="195" customWidth="1"/>
    <col min="19" max="19" width="7.7265625" bestFit="1" customWidth="1"/>
    <col min="20" max="20" width="8.81640625" customWidth="1"/>
    <col min="21" max="21" width="8.81640625" style="195" customWidth="1"/>
    <col min="24" max="24" width="8.08984375" bestFit="1" customWidth="1"/>
    <col min="25" max="25" width="9.81640625" customWidth="1"/>
    <col min="26" max="26" width="7.54296875" bestFit="1" customWidth="1"/>
    <col min="27" max="27" width="5.08984375" bestFit="1" customWidth="1"/>
    <col min="28" max="28" width="6.81640625" customWidth="1"/>
    <col min="29" max="29" width="6.7265625" bestFit="1" customWidth="1"/>
    <col min="30" max="30" width="7.7265625" bestFit="1" customWidth="1"/>
    <col min="31" max="31" width="9.453125" bestFit="1" customWidth="1"/>
    <col min="32" max="32" width="8.1796875" customWidth="1"/>
    <col min="33" max="33" width="8.08984375" bestFit="1" customWidth="1"/>
    <col min="34" max="34" width="7.453125" bestFit="1" customWidth="1"/>
    <col min="35" max="35" width="7.7265625" bestFit="1" customWidth="1"/>
    <col min="36" max="36" width="8.08984375" bestFit="1" customWidth="1"/>
    <col min="37" max="37" width="6.36328125" bestFit="1" customWidth="1"/>
    <col min="39" max="39" width="1.81640625" bestFit="1" customWidth="1"/>
    <col min="40" max="41" width="11.81640625" bestFit="1" customWidth="1"/>
    <col min="42" max="49" width="1.81640625" bestFit="1" customWidth="1"/>
  </cols>
  <sheetData>
    <row r="1" spans="1:49" ht="46" customHeight="1" x14ac:dyDescent="0.25">
      <c r="A1" s="204" t="s">
        <v>190</v>
      </c>
      <c r="B1" s="161" t="s">
        <v>191</v>
      </c>
      <c r="C1" s="161" t="s">
        <v>192</v>
      </c>
      <c r="D1" s="161" t="s">
        <v>193</v>
      </c>
      <c r="E1" s="162" t="s">
        <v>194</v>
      </c>
      <c r="F1" s="163" t="s">
        <v>195</v>
      </c>
      <c r="G1" s="163" t="s">
        <v>196</v>
      </c>
      <c r="H1" s="163" t="s">
        <v>200</v>
      </c>
      <c r="I1" s="163" t="s">
        <v>201</v>
      </c>
      <c r="J1" s="164" t="s">
        <v>197</v>
      </c>
      <c r="K1" s="163" t="s">
        <v>206</v>
      </c>
      <c r="L1" s="163" t="s">
        <v>208</v>
      </c>
      <c r="M1" s="202" t="s">
        <v>205</v>
      </c>
      <c r="N1" s="164" t="s">
        <v>202</v>
      </c>
      <c r="O1" s="163" t="s">
        <v>204</v>
      </c>
      <c r="P1" s="163" t="s">
        <v>198</v>
      </c>
      <c r="Q1" s="164" t="s">
        <v>223</v>
      </c>
      <c r="R1" s="163" t="s">
        <v>235</v>
      </c>
      <c r="S1" s="163" t="s">
        <v>234</v>
      </c>
      <c r="T1" s="296"/>
      <c r="U1" s="297"/>
      <c r="V1" s="165"/>
      <c r="W1" s="166"/>
      <c r="X1" s="167" t="s">
        <v>200</v>
      </c>
      <c r="Y1" s="167" t="s">
        <v>201</v>
      </c>
      <c r="Z1" s="258" t="s">
        <v>197</v>
      </c>
      <c r="AA1" s="167" t="s">
        <v>206</v>
      </c>
      <c r="AB1" s="167" t="s">
        <v>208</v>
      </c>
      <c r="AC1" s="259" t="s">
        <v>205</v>
      </c>
      <c r="AD1" s="258" t="s">
        <v>202</v>
      </c>
      <c r="AE1" s="167" t="s">
        <v>204</v>
      </c>
      <c r="AF1" s="167" t="s">
        <v>198</v>
      </c>
      <c r="AG1" s="164" t="s">
        <v>223</v>
      </c>
      <c r="AH1" s="167" t="s">
        <v>207</v>
      </c>
      <c r="AI1" s="167" t="s">
        <v>3</v>
      </c>
      <c r="AJ1" s="167"/>
      <c r="AK1" s="167"/>
      <c r="AL1" s="168"/>
      <c r="AM1" s="166"/>
      <c r="AN1" s="168" t="s">
        <v>199</v>
      </c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49" x14ac:dyDescent="0.25">
      <c r="A2" s="136" t="s">
        <v>17</v>
      </c>
      <c r="B2" s="170">
        <v>1</v>
      </c>
      <c r="C2" s="171">
        <v>1</v>
      </c>
      <c r="D2" s="172"/>
      <c r="E2" s="173">
        <f>F2/$F$2*1000</f>
        <v>1000</v>
      </c>
      <c r="F2" s="173">
        <f>G2-(SUM(AN2:AV2))</f>
        <v>3988.7281879960274</v>
      </c>
      <c r="G2" s="174">
        <f>SUM(H2:S2)</f>
        <v>3988.7281879960274</v>
      </c>
      <c r="H2" s="253">
        <v>988.7281879960276</v>
      </c>
      <c r="I2" s="287">
        <v>1000</v>
      </c>
      <c r="J2" s="127"/>
      <c r="K2" s="140">
        <v>1000</v>
      </c>
      <c r="L2" s="252"/>
      <c r="M2" s="253">
        <v>1000</v>
      </c>
      <c r="N2" s="173"/>
      <c r="O2" s="174"/>
      <c r="P2" s="286"/>
      <c r="Q2" s="127"/>
      <c r="R2" s="155"/>
      <c r="S2" s="248"/>
      <c r="T2" s="127"/>
      <c r="U2" s="246"/>
      <c r="V2" s="186"/>
      <c r="W2" s="186"/>
      <c r="X2" s="178">
        <f>IF(H2&gt;0,1,0)</f>
        <v>1</v>
      </c>
      <c r="Y2" s="178">
        <f>IF(I2&gt;0,1,0)</f>
        <v>1</v>
      </c>
      <c r="Z2" s="178">
        <f>IF(J2&gt;0,1,0)</f>
        <v>0</v>
      </c>
      <c r="AA2" s="178">
        <f>IF(K2&gt;0,1,0)</f>
        <v>1</v>
      </c>
      <c r="AB2" s="178">
        <f>IF(L2&gt;0,1,0)</f>
        <v>0</v>
      </c>
      <c r="AC2" s="178">
        <f>IF(M2&gt;0,1,0)</f>
        <v>1</v>
      </c>
      <c r="AD2" s="178">
        <f>IF(N2&gt;0,1,0)</f>
        <v>0</v>
      </c>
      <c r="AE2" s="178">
        <f>IF(O2&gt;0,1,0)</f>
        <v>0</v>
      </c>
      <c r="AF2" s="178">
        <f>IF(P2&gt;0,1,0)</f>
        <v>0</v>
      </c>
      <c r="AG2" s="178">
        <f>IF(Q2&gt;0,1,0)</f>
        <v>0</v>
      </c>
      <c r="AH2" s="178">
        <f>IF(R2&gt;0,1,0)</f>
        <v>0</v>
      </c>
      <c r="AI2" s="178">
        <f>IF(S2&gt;0,1,0)</f>
        <v>0</v>
      </c>
      <c r="AJ2" s="178">
        <f>IF(T2&gt;0,1,0)</f>
        <v>0</v>
      </c>
      <c r="AK2" s="178">
        <f>IF(U2&gt;0,1,0)</f>
        <v>0</v>
      </c>
      <c r="AL2" s="179"/>
      <c r="AM2" s="178">
        <f>SUM(X2:AK2)</f>
        <v>4</v>
      </c>
      <c r="AN2" s="178">
        <f>IF($AM2&gt;4,SMALL($H2:$U2,1),0)</f>
        <v>0</v>
      </c>
      <c r="AO2" s="178">
        <f>IF($AM2&gt;5,SMALL($H2:$U2,2),0)</f>
        <v>0</v>
      </c>
      <c r="AP2" s="178">
        <f>IF($AM2&gt;6,SMALL($H2:$U2,3),0)</f>
        <v>0</v>
      </c>
      <c r="AQ2" s="178">
        <f>IF($AM2&gt;7,SMALL($H2:$U2,4),0)</f>
        <v>0</v>
      </c>
      <c r="AR2" s="178">
        <f>IF($AM2&gt;8,SMALL($H2:$U2,5),0)</f>
        <v>0</v>
      </c>
      <c r="AS2" s="178">
        <f>IF($AM2&gt;9,SMALL($H2:$U2,6),0)</f>
        <v>0</v>
      </c>
      <c r="AT2" s="178">
        <f>IF($AM2&gt;10,SMALL($H2:$U2,7),0)</f>
        <v>0</v>
      </c>
      <c r="AU2" s="178">
        <f>IF($AM2&gt;11,SMALL($I2:$U2,8),0)</f>
        <v>0</v>
      </c>
      <c r="AV2" s="178">
        <f>IF($AM2&gt;12,SMALL($I2:$U2,9),0)</f>
        <v>0</v>
      </c>
      <c r="AW2" s="178">
        <f>IF($AM2&gt;13,SMALL($I2:$U2,9),0)</f>
        <v>0</v>
      </c>
    </row>
    <row r="3" spans="1:49" x14ac:dyDescent="0.25">
      <c r="A3" s="129" t="s">
        <v>4</v>
      </c>
      <c r="B3" s="180">
        <v>2</v>
      </c>
      <c r="C3" s="171">
        <v>2</v>
      </c>
      <c r="D3" s="172"/>
      <c r="E3" s="173">
        <f>F3/$F$2*1000</f>
        <v>993.15479119111387</v>
      </c>
      <c r="F3" s="173">
        <f>G3-(SUM(AN3:AV3))</f>
        <v>3961.4245106673043</v>
      </c>
      <c r="G3" s="174">
        <f>SUM(H3:S3)</f>
        <v>4970.1888718248892</v>
      </c>
      <c r="H3" s="292"/>
      <c r="I3" s="287">
        <v>988.27908371305034</v>
      </c>
      <c r="J3" s="156"/>
      <c r="K3" s="129">
        <v>973.14542695425382</v>
      </c>
      <c r="L3" s="301"/>
      <c r="M3" s="253">
        <v>57.767751516175778</v>
      </c>
      <c r="N3" s="174"/>
      <c r="O3" s="129">
        <v>1000</v>
      </c>
      <c r="P3" s="287">
        <v>1000</v>
      </c>
      <c r="Q3" s="174"/>
      <c r="R3" s="155"/>
      <c r="S3" s="249">
        <v>950.99660964140924</v>
      </c>
      <c r="T3" s="174"/>
      <c r="U3" s="245"/>
      <c r="V3" s="176"/>
      <c r="W3" s="179"/>
      <c r="X3" s="178">
        <f>IF(H3&gt;0,1,0)</f>
        <v>0</v>
      </c>
      <c r="Y3" s="178">
        <f>IF(I3&gt;0,1,0)</f>
        <v>1</v>
      </c>
      <c r="Z3" s="178">
        <f>IF(J3&gt;0,1,0)</f>
        <v>0</v>
      </c>
      <c r="AA3" s="178">
        <f>IF(K3&gt;0,1,0)</f>
        <v>1</v>
      </c>
      <c r="AB3" s="178">
        <f>IF(L3&gt;0,1,0)</f>
        <v>0</v>
      </c>
      <c r="AC3" s="178">
        <f>IF(M3&gt;0,1,0)</f>
        <v>1</v>
      </c>
      <c r="AD3" s="178">
        <f>IF(N3&gt;0,1,0)</f>
        <v>0</v>
      </c>
      <c r="AE3" s="178">
        <f>IF(O3&gt;0,1,0)</f>
        <v>1</v>
      </c>
      <c r="AF3" s="178">
        <f>IF(P3&gt;0,1,0)</f>
        <v>1</v>
      </c>
      <c r="AG3" s="178">
        <f>IF(Q3&gt;0,1,0)</f>
        <v>0</v>
      </c>
      <c r="AH3" s="178">
        <f>IF(R3&gt;0,1,0)</f>
        <v>0</v>
      </c>
      <c r="AI3" s="178">
        <f>IF(S3&gt;0,1,0)</f>
        <v>1</v>
      </c>
      <c r="AJ3" s="178">
        <f>IF(T3&gt;0,1,0)</f>
        <v>0</v>
      </c>
      <c r="AK3" s="178">
        <f>IF(U3&gt;0,1,0)</f>
        <v>0</v>
      </c>
      <c r="AL3" s="179"/>
      <c r="AM3" s="178">
        <f>SUM(X3:AK3)</f>
        <v>6</v>
      </c>
      <c r="AN3" s="178">
        <f>IF($AM3&gt;4,SMALL($H3:$U3,1),0)</f>
        <v>57.767751516175778</v>
      </c>
      <c r="AO3" s="178">
        <f>IF($AM3&gt;5,SMALL($H3:$U3,2),0)</f>
        <v>950.99660964140924</v>
      </c>
      <c r="AP3" s="178">
        <f>IF($AM3&gt;6,SMALL($H3:$U3,3),0)</f>
        <v>0</v>
      </c>
      <c r="AQ3" s="178">
        <f>IF($AM3&gt;7,SMALL($H3:$U3,4),0)</f>
        <v>0</v>
      </c>
      <c r="AR3" s="178">
        <f>IF($AM3&gt;8,SMALL($H3:$U3,5),0)</f>
        <v>0</v>
      </c>
      <c r="AS3" s="178">
        <f>IF($AM3&gt;9,SMALL($H3:$U3,6),0)</f>
        <v>0</v>
      </c>
      <c r="AT3" s="178">
        <f>IF($AM3&gt;10,SMALL($H3:$U3,7),0)</f>
        <v>0</v>
      </c>
      <c r="AU3" s="178">
        <f>IF($AM3&gt;11,SMALL($I3:$U3,8),0)</f>
        <v>0</v>
      </c>
      <c r="AV3" s="178">
        <f>IF($AM3&gt;12,SMALL($I3:$U3,9),0)</f>
        <v>0</v>
      </c>
      <c r="AW3" s="178">
        <f>IF($AM3&gt;13,SMALL($I3:$U3,9),0)</f>
        <v>0</v>
      </c>
    </row>
    <row r="4" spans="1:49" x14ac:dyDescent="0.25">
      <c r="A4" s="129" t="s">
        <v>88</v>
      </c>
      <c r="B4" s="182">
        <v>3</v>
      </c>
      <c r="C4" s="171">
        <v>3</v>
      </c>
      <c r="D4" s="183"/>
      <c r="E4" s="173">
        <f>F4/$F$2*1000</f>
        <v>968.70850790138729</v>
      </c>
      <c r="F4" s="173">
        <f>G4-(SUM(AN4:AV4))</f>
        <v>3863.9149314178358</v>
      </c>
      <c r="G4" s="174">
        <f>SUM(H4:S4)</f>
        <v>4787.2215474256263</v>
      </c>
      <c r="H4" s="288">
        <v>946.78537504458166</v>
      </c>
      <c r="I4" s="287">
        <v>923.30661600779081</v>
      </c>
      <c r="J4" s="181"/>
      <c r="K4" s="129">
        <v>987.93832408697142</v>
      </c>
      <c r="L4" s="252"/>
      <c r="M4" s="253"/>
      <c r="N4" s="188"/>
      <c r="O4" s="173"/>
      <c r="P4" s="253"/>
      <c r="Q4" s="185"/>
      <c r="R4" s="129">
        <v>962.06479691832362</v>
      </c>
      <c r="S4" s="250">
        <v>967.12643536795838</v>
      </c>
      <c r="T4" s="185"/>
      <c r="U4" s="244"/>
      <c r="V4" s="191"/>
      <c r="W4" s="179"/>
      <c r="X4" s="178">
        <f>IF(H4&gt;0,1,0)</f>
        <v>1</v>
      </c>
      <c r="Y4" s="178">
        <f>IF(I4&gt;0,1,0)</f>
        <v>1</v>
      </c>
      <c r="Z4" s="178">
        <f>IF(J4&gt;0,1,0)</f>
        <v>0</v>
      </c>
      <c r="AA4" s="178">
        <f>IF(K4&gt;0,1,0)</f>
        <v>1</v>
      </c>
      <c r="AB4" s="178">
        <f>IF(L4&gt;0,1,0)</f>
        <v>0</v>
      </c>
      <c r="AC4" s="178">
        <f>IF(M4&gt;0,1,0)</f>
        <v>0</v>
      </c>
      <c r="AD4" s="178">
        <f>IF(N4&gt;0,1,0)</f>
        <v>0</v>
      </c>
      <c r="AE4" s="178">
        <f>IF(O4&gt;0,1,0)</f>
        <v>0</v>
      </c>
      <c r="AF4" s="178">
        <f>IF(P4&gt;0,1,0)</f>
        <v>0</v>
      </c>
      <c r="AG4" s="178">
        <f>IF(Q4&gt;0,1,0)</f>
        <v>0</v>
      </c>
      <c r="AH4" s="178">
        <f>IF(R4&gt;0,1,0)</f>
        <v>1</v>
      </c>
      <c r="AI4" s="178">
        <f>IF(S4&gt;0,1,0)</f>
        <v>1</v>
      </c>
      <c r="AJ4" s="178">
        <f>IF(T4&gt;0,1,0)</f>
        <v>0</v>
      </c>
      <c r="AK4" s="178">
        <f>IF(U4&gt;0,1,0)</f>
        <v>0</v>
      </c>
      <c r="AL4" s="179"/>
      <c r="AM4" s="178">
        <f>SUM(X4:AK4)</f>
        <v>5</v>
      </c>
      <c r="AN4" s="178">
        <f>IF($AM4&gt;4,SMALL($H4:$U4,1),0)</f>
        <v>923.30661600779081</v>
      </c>
      <c r="AO4" s="178">
        <f>IF($AM4&gt;5,SMALL($H4:$U4,2),0)</f>
        <v>0</v>
      </c>
      <c r="AP4" s="178">
        <f>IF($AM4&gt;6,SMALL($H4:$U4,3),0)</f>
        <v>0</v>
      </c>
      <c r="AQ4" s="178">
        <f>IF($AM4&gt;7,SMALL($H4:$U4,4),0)</f>
        <v>0</v>
      </c>
      <c r="AR4" s="178">
        <f>IF($AM4&gt;8,SMALL($H4:$U4,5),0)</f>
        <v>0</v>
      </c>
      <c r="AS4" s="178">
        <f>IF($AM4&gt;9,SMALL($H4:$U4,6),0)</f>
        <v>0</v>
      </c>
      <c r="AT4" s="178">
        <f>IF($AM4&gt;10,SMALL($H4:$U4,7),0)</f>
        <v>0</v>
      </c>
      <c r="AU4" s="178">
        <f>IF($AM4&gt;11,SMALL($I4:$U4,8),0)</f>
        <v>0</v>
      </c>
      <c r="AV4" s="178">
        <f>IF($AM4&gt;12,SMALL($I4:$U4,9),0)</f>
        <v>0</v>
      </c>
      <c r="AW4" s="178">
        <f>IF($AM4&gt;13,SMALL($I4:$U4,9),0)</f>
        <v>0</v>
      </c>
    </row>
    <row r="5" spans="1:49" x14ac:dyDescent="0.25">
      <c r="A5" s="129" t="s">
        <v>8</v>
      </c>
      <c r="B5" s="183">
        <v>4</v>
      </c>
      <c r="C5" s="171">
        <v>4</v>
      </c>
      <c r="D5" s="172"/>
      <c r="E5" s="173">
        <f>F5/$F$2*1000</f>
        <v>953.03513348569777</v>
      </c>
      <c r="F5" s="173">
        <f>G5-(SUM(AN5:AV5))</f>
        <v>3801.3981010849593</v>
      </c>
      <c r="G5" s="174">
        <f>SUM(H5:S5)</f>
        <v>5557.6123582400614</v>
      </c>
      <c r="H5" s="292"/>
      <c r="I5" s="252"/>
      <c r="J5" s="181"/>
      <c r="K5" s="129">
        <v>939.8400647309428</v>
      </c>
      <c r="L5" s="301"/>
      <c r="M5" s="253">
        <v>864.02417569630495</v>
      </c>
      <c r="N5" s="173"/>
      <c r="O5" s="129">
        <v>931.97032370688021</v>
      </c>
      <c r="P5" s="287">
        <v>929.58771264713619</v>
      </c>
      <c r="Q5" s="127"/>
      <c r="R5" s="129">
        <v>1000</v>
      </c>
      <c r="S5" s="250">
        <v>892.19008145879707</v>
      </c>
      <c r="T5" s="127"/>
      <c r="U5" s="244"/>
      <c r="V5" s="176"/>
      <c r="W5" s="179"/>
      <c r="X5" s="178">
        <f>IF(H5&gt;0,1,0)</f>
        <v>0</v>
      </c>
      <c r="Y5" s="178">
        <f>IF(I5&gt;0,1,0)</f>
        <v>0</v>
      </c>
      <c r="Z5" s="178">
        <f>IF(J5&gt;0,1,0)</f>
        <v>0</v>
      </c>
      <c r="AA5" s="178">
        <f>IF(K5&gt;0,1,0)</f>
        <v>1</v>
      </c>
      <c r="AB5" s="178">
        <f>IF(L5&gt;0,1,0)</f>
        <v>0</v>
      </c>
      <c r="AC5" s="178">
        <f>IF(M5&gt;0,1,0)</f>
        <v>1</v>
      </c>
      <c r="AD5" s="178">
        <f>IF(N5&gt;0,1,0)</f>
        <v>0</v>
      </c>
      <c r="AE5" s="178">
        <f>IF(O5&gt;0,1,0)</f>
        <v>1</v>
      </c>
      <c r="AF5" s="178">
        <f>IF(P5&gt;0,1,0)</f>
        <v>1</v>
      </c>
      <c r="AG5" s="178">
        <f>IF(Q5&gt;0,1,0)</f>
        <v>0</v>
      </c>
      <c r="AH5" s="178">
        <f>IF(R5&gt;0,1,0)</f>
        <v>1</v>
      </c>
      <c r="AI5" s="178">
        <f>IF(S5&gt;0,1,0)</f>
        <v>1</v>
      </c>
      <c r="AJ5" s="178">
        <f>IF(T5&gt;0,1,0)</f>
        <v>0</v>
      </c>
      <c r="AK5" s="178">
        <f>IF(U5&gt;0,1,0)</f>
        <v>0</v>
      </c>
      <c r="AL5" s="179"/>
      <c r="AM5" s="178">
        <f>SUM(X5:AK5)</f>
        <v>6</v>
      </c>
      <c r="AN5" s="178">
        <f>IF($AM5&gt;4,SMALL($H5:$U5,1),0)</f>
        <v>864.02417569630495</v>
      </c>
      <c r="AO5" s="178">
        <f>IF($AM5&gt;5,SMALL($H5:$U5,2),0)</f>
        <v>892.19008145879707</v>
      </c>
      <c r="AP5" s="178">
        <f>IF($AM5&gt;6,SMALL($H5:$U5,3),0)</f>
        <v>0</v>
      </c>
      <c r="AQ5" s="178">
        <f>IF($AM5&gt;7,SMALL($H5:$U5,4),0)</f>
        <v>0</v>
      </c>
      <c r="AR5" s="178">
        <f>IF($AM5&gt;8,SMALL($H5:$U5,5),0)</f>
        <v>0</v>
      </c>
      <c r="AS5" s="178">
        <f>IF($AM5&gt;9,SMALL($H5:$U5,6),0)</f>
        <v>0</v>
      </c>
      <c r="AT5" s="178">
        <f>IF($AM5&gt;10,SMALL($H5:$U5,7),0)</f>
        <v>0</v>
      </c>
      <c r="AU5" s="178">
        <f>IF($AM5&gt;11,SMALL($I5:$U5,8),0)</f>
        <v>0</v>
      </c>
      <c r="AV5" s="178">
        <f>IF($AM5&gt;12,SMALL($I5:$U5,9),0)</f>
        <v>0</v>
      </c>
      <c r="AW5" s="178">
        <f>IF($AM5&gt;13,SMALL($I5:$U5,9),0)</f>
        <v>0</v>
      </c>
    </row>
    <row r="6" spans="1:49" x14ac:dyDescent="0.25">
      <c r="A6" s="136" t="s">
        <v>20</v>
      </c>
      <c r="B6" s="183">
        <v>5</v>
      </c>
      <c r="C6" s="171">
        <v>5</v>
      </c>
      <c r="D6" s="172"/>
      <c r="E6" s="173">
        <f>F6/$F$2*1000</f>
        <v>949.10435347338444</v>
      </c>
      <c r="F6" s="173">
        <f>G6-(SUM(AN6:AV6))</f>
        <v>3785.7192880490338</v>
      </c>
      <c r="G6" s="174">
        <f>SUM(H6:S6)</f>
        <v>3786.7192880490338</v>
      </c>
      <c r="H6" s="294"/>
      <c r="I6" s="292"/>
      <c r="J6" s="175"/>
      <c r="K6" s="174"/>
      <c r="L6" s="287">
        <v>992.30950488229917</v>
      </c>
      <c r="M6" s="293"/>
      <c r="N6" s="173"/>
      <c r="O6" s="129">
        <v>891.49684388954245</v>
      </c>
      <c r="P6" s="287">
        <v>905.75190339350581</v>
      </c>
      <c r="Q6" s="119"/>
      <c r="R6" s="155"/>
      <c r="S6" s="250">
        <v>997.1610358836864</v>
      </c>
      <c r="T6" s="119"/>
      <c r="U6" s="245"/>
      <c r="V6" s="190"/>
      <c r="W6" s="179"/>
      <c r="X6" s="178">
        <f>IF(H6&gt;0,1,0)</f>
        <v>0</v>
      </c>
      <c r="Y6" s="178">
        <f>IF(I6&gt;0,1,0)</f>
        <v>0</v>
      </c>
      <c r="Z6" s="178">
        <f>IF(J6&gt;0,1,0)</f>
        <v>0</v>
      </c>
      <c r="AA6" s="178">
        <f>IF(K6&gt;0,1,0)</f>
        <v>0</v>
      </c>
      <c r="AB6" s="178">
        <f>IF(L6&gt;0,1,0)</f>
        <v>1</v>
      </c>
      <c r="AC6" s="178">
        <f>IF(M6&gt;0,1,0)</f>
        <v>0</v>
      </c>
      <c r="AD6" s="178">
        <f>IF(N6&gt;0,1,0)</f>
        <v>0</v>
      </c>
      <c r="AE6" s="178">
        <f>IF(O6&gt;0,1,0)</f>
        <v>1</v>
      </c>
      <c r="AF6" s="178">
        <f>IF(P6&gt;0,1,0)</f>
        <v>1</v>
      </c>
      <c r="AG6" s="178">
        <f>IF(Q6&gt;0,1,0)</f>
        <v>0</v>
      </c>
      <c r="AH6" s="178">
        <f>IF(R6&gt;0,1,0)</f>
        <v>0</v>
      </c>
      <c r="AI6" s="178">
        <f>IF(S6&gt;0,1,0)</f>
        <v>1</v>
      </c>
      <c r="AJ6" s="178">
        <f>IF(T6&gt;0,1,0)</f>
        <v>0</v>
      </c>
      <c r="AK6" s="178">
        <f>IF(U6&gt;0,1,0)</f>
        <v>0</v>
      </c>
      <c r="AL6" s="179"/>
      <c r="AM6" s="178">
        <f>SUM(X6:AK6)</f>
        <v>4</v>
      </c>
      <c r="AN6" s="178">
        <f>IF($AM6&gt;4,SMALL($H6:$U6,1),0)</f>
        <v>0</v>
      </c>
      <c r="AO6" s="178">
        <f>IF($AM6&gt;5,SMALL($H6:$U6,2),0)</f>
        <v>0</v>
      </c>
      <c r="AP6" s="178">
        <f>IF($AM6&gt;6,SMALL($H6:$U6,3),0)</f>
        <v>0</v>
      </c>
      <c r="AQ6" s="178">
        <f>IF($AM6&gt;7,SMALL($H6:$U6,4),0)</f>
        <v>0</v>
      </c>
      <c r="AR6" s="178">
        <f>IF($AM6&gt;8,SMALL($H6:$U6,5),0)</f>
        <v>0</v>
      </c>
      <c r="AS6" s="178">
        <f>IF($AM6&gt;9,SMALL($H6:$U6,6),0)</f>
        <v>0</v>
      </c>
      <c r="AT6" s="178">
        <f>IF($AM6&gt;10,SMALL($H6:$U6,7),0)</f>
        <v>0</v>
      </c>
      <c r="AU6" s="178">
        <f>IF($AM6&gt;11,SMALL($I6:$U6,8),0)</f>
        <v>0</v>
      </c>
      <c r="AV6" s="178">
        <f>IF(AF6&gt;0,1,0)</f>
        <v>1</v>
      </c>
      <c r="AW6" s="178">
        <f>IF($AM6&gt;13,SMALL($I6:$U6,9),0)</f>
        <v>0</v>
      </c>
    </row>
    <row r="7" spans="1:49" x14ac:dyDescent="0.25">
      <c r="A7" s="136" t="s">
        <v>21</v>
      </c>
      <c r="B7" s="117">
        <v>6</v>
      </c>
      <c r="C7" s="171">
        <v>6</v>
      </c>
      <c r="D7" s="183"/>
      <c r="E7" s="173">
        <f>F7/$F$2*1000</f>
        <v>942.20703219691063</v>
      </c>
      <c r="F7" s="173">
        <f>G7-(SUM(AN7:AV7))</f>
        <v>3758.207748251898</v>
      </c>
      <c r="G7" s="174">
        <f>SUM(H7:S7)</f>
        <v>4659.9344379410941</v>
      </c>
      <c r="H7" s="292"/>
      <c r="I7" s="252"/>
      <c r="J7" s="181"/>
      <c r="K7" s="175"/>
      <c r="L7" s="287">
        <v>965.89770346797309</v>
      </c>
      <c r="M7" s="288"/>
      <c r="N7" s="188"/>
      <c r="O7" s="129">
        <v>901.72668968919584</v>
      </c>
      <c r="P7" s="287">
        <v>912.71002669447284</v>
      </c>
      <c r="Q7" s="127"/>
      <c r="R7" s="129">
        <v>960.60068632216178</v>
      </c>
      <c r="S7" s="250">
        <v>918.9993317672911</v>
      </c>
      <c r="T7" s="185"/>
      <c r="U7" s="244"/>
      <c r="V7" s="71"/>
      <c r="W7" s="186"/>
      <c r="X7" s="178">
        <f>IF(H7&gt;0,1,0)</f>
        <v>0</v>
      </c>
      <c r="Y7" s="178">
        <f>IF(I7&gt;0,1,0)</f>
        <v>0</v>
      </c>
      <c r="Z7" s="178">
        <f>IF(J7&gt;0,1,0)</f>
        <v>0</v>
      </c>
      <c r="AA7" s="178">
        <f>IF(K7&gt;0,1,0)</f>
        <v>0</v>
      </c>
      <c r="AB7" s="178">
        <f>IF(L7&gt;0,1,0)</f>
        <v>1</v>
      </c>
      <c r="AC7" s="178">
        <f>IF(M7&gt;0,1,0)</f>
        <v>0</v>
      </c>
      <c r="AD7" s="178">
        <f>IF(N7&gt;0,1,0)</f>
        <v>0</v>
      </c>
      <c r="AE7" s="178">
        <f>IF(O7&gt;0,1,0)</f>
        <v>1</v>
      </c>
      <c r="AF7" s="178">
        <f>IF(P7&gt;0,1,0)</f>
        <v>1</v>
      </c>
      <c r="AG7" s="178">
        <f>IF(Q7&gt;0,1,0)</f>
        <v>0</v>
      </c>
      <c r="AH7" s="178">
        <f>IF(R7&gt;0,1,0)</f>
        <v>1</v>
      </c>
      <c r="AI7" s="178">
        <f>IF(S7&gt;0,1,0)</f>
        <v>1</v>
      </c>
      <c r="AJ7" s="178">
        <f>IF(T7&gt;0,1,0)</f>
        <v>0</v>
      </c>
      <c r="AK7" s="178">
        <f>IF(U7&gt;0,1,0)</f>
        <v>0</v>
      </c>
      <c r="AL7" s="179"/>
      <c r="AM7" s="178">
        <f>SUM(X7:AK7)</f>
        <v>5</v>
      </c>
      <c r="AN7" s="178">
        <f>IF($AM7&gt;4,SMALL($H7:$U7,1),0)</f>
        <v>901.72668968919584</v>
      </c>
      <c r="AO7" s="178">
        <f>IF($AM7&gt;5,SMALL($H7:$U7,2),0)</f>
        <v>0</v>
      </c>
      <c r="AP7" s="178">
        <f>IF($AM7&gt;6,SMALL($H7:$U7,3),0)</f>
        <v>0</v>
      </c>
      <c r="AQ7" s="178">
        <f>IF($AM7&gt;7,SMALL($H7:$U7,4),0)</f>
        <v>0</v>
      </c>
      <c r="AR7" s="178">
        <f>IF($AM7&gt;8,SMALL($H7:$U7,5),0)</f>
        <v>0</v>
      </c>
      <c r="AS7" s="178">
        <f>IF($AM7&gt;9,SMALL($H7:$U7,6),0)</f>
        <v>0</v>
      </c>
      <c r="AT7" s="178">
        <f>IF($AM7&gt;10,SMALL($H7:$U7,7),0)</f>
        <v>0</v>
      </c>
      <c r="AU7" s="178">
        <f>IF($AM7&gt;11,SMALL($I7:$U7,8),0)</f>
        <v>0</v>
      </c>
      <c r="AV7" s="178">
        <f>IF($AM7&gt;12,SMALL($I7:$U7,9),0)</f>
        <v>0</v>
      </c>
      <c r="AW7" s="178">
        <f>IF($AM7&gt;13,SMALL($I7:$U7,9),0)</f>
        <v>0</v>
      </c>
    </row>
    <row r="8" spans="1:49" x14ac:dyDescent="0.25">
      <c r="A8" s="136" t="s">
        <v>55</v>
      </c>
      <c r="B8" s="183">
        <v>7</v>
      </c>
      <c r="C8" s="171">
        <v>7</v>
      </c>
      <c r="D8" s="172"/>
      <c r="E8" s="173">
        <f>F8/$F$2*1000</f>
        <v>940.27234264663389</v>
      </c>
      <c r="F8" s="173">
        <f>G8-(SUM(AN8:AV8))</f>
        <v>3750.4907975076876</v>
      </c>
      <c r="G8" s="174">
        <f>SUM(H8:S8)</f>
        <v>4642.7938331838786</v>
      </c>
      <c r="H8" s="295"/>
      <c r="I8" s="287">
        <v>920.17889110703652</v>
      </c>
      <c r="J8" s="181"/>
      <c r="K8" s="129">
        <v>962.36437152300005</v>
      </c>
      <c r="L8" s="301"/>
      <c r="M8" s="291">
        <v>892.3030356761908</v>
      </c>
      <c r="N8" s="184"/>
      <c r="O8" s="129">
        <v>896.44479020404037</v>
      </c>
      <c r="P8" s="287"/>
      <c r="Q8" s="129"/>
      <c r="R8" s="129"/>
      <c r="S8" s="251">
        <v>971.50274467361146</v>
      </c>
      <c r="T8" s="122"/>
      <c r="U8" s="129"/>
      <c r="V8" s="176"/>
      <c r="W8" s="179"/>
      <c r="X8" s="178">
        <f>IF(H8&gt;0,1,0)</f>
        <v>0</v>
      </c>
      <c r="Y8" s="178">
        <f>IF(I8&gt;0,1,0)</f>
        <v>1</v>
      </c>
      <c r="Z8" s="178">
        <f>IF(J8&gt;0,1,0)</f>
        <v>0</v>
      </c>
      <c r="AA8" s="178">
        <f>IF(K8&gt;0,1,0)</f>
        <v>1</v>
      </c>
      <c r="AB8" s="178">
        <f>IF(L8&gt;0,1,0)</f>
        <v>0</v>
      </c>
      <c r="AC8" s="178">
        <f>IF(M8&gt;0,1,0)</f>
        <v>1</v>
      </c>
      <c r="AD8" s="178">
        <f>IF(N8&gt;0,1,0)</f>
        <v>0</v>
      </c>
      <c r="AE8" s="178">
        <f>IF(O8&gt;0,1,0)</f>
        <v>1</v>
      </c>
      <c r="AF8" s="178">
        <f>IF(P8&gt;0,1,0)</f>
        <v>0</v>
      </c>
      <c r="AG8" s="178">
        <f>IF(Q8&gt;0,1,0)</f>
        <v>0</v>
      </c>
      <c r="AH8" s="178">
        <f>IF(R8&gt;0,1,0)</f>
        <v>0</v>
      </c>
      <c r="AI8" s="178">
        <f>IF(S8&gt;0,1,0)</f>
        <v>1</v>
      </c>
      <c r="AJ8" s="178">
        <f>IF(T8&gt;0,1,0)</f>
        <v>0</v>
      </c>
      <c r="AK8" s="178">
        <f>IF(L42&gt;0,1,0)</f>
        <v>0</v>
      </c>
      <c r="AL8" s="179"/>
      <c r="AM8" s="178">
        <f>SUM(X8:AK8)</f>
        <v>5</v>
      </c>
      <c r="AN8" s="178">
        <f>IF($AM8&gt;4,SMALL($H8:$U8,1),0)</f>
        <v>892.3030356761908</v>
      </c>
      <c r="AO8" s="178">
        <f>IF($AM8&gt;5,SMALL($H8:$U8,2),0)</f>
        <v>0</v>
      </c>
      <c r="AP8" s="178">
        <f>IF($AM8&gt;6,SMALL($H8:$U8,3),0)</f>
        <v>0</v>
      </c>
      <c r="AQ8" s="178">
        <f>IF($AM8&gt;7,SMALL($H8:$U8,4),0)</f>
        <v>0</v>
      </c>
      <c r="AR8" s="178">
        <f>IF($AM8&gt;8,SMALL($H8:$U8,5),0)</f>
        <v>0</v>
      </c>
      <c r="AS8" s="178">
        <f>IF($AM8&gt;9,SMALL($H8:$U8,6),0)</f>
        <v>0</v>
      </c>
      <c r="AT8" s="178">
        <f>IF($AM8&gt;10,SMALL($H8:$U8,7),0)</f>
        <v>0</v>
      </c>
      <c r="AU8" s="178">
        <f>IF($AM8&gt;11,SMALL($I8:$U8,8),0)</f>
        <v>0</v>
      </c>
      <c r="AV8" s="178">
        <f>IF($AM8&gt;12,SMALL($I8:$U8,9),0)</f>
        <v>0</v>
      </c>
      <c r="AW8" s="178">
        <f>IF($AM8&gt;13,SMALL($I8:$U8,9),0)</f>
        <v>0</v>
      </c>
    </row>
    <row r="9" spans="1:49" ht="14.5" x14ac:dyDescent="0.35">
      <c r="A9" s="129" t="s">
        <v>10</v>
      </c>
      <c r="B9" s="183">
        <v>8</v>
      </c>
      <c r="C9" s="171">
        <v>8</v>
      </c>
      <c r="D9" s="172"/>
      <c r="E9" s="173">
        <f>F9/$F$2*1000</f>
        <v>936.01862904952122</v>
      </c>
      <c r="F9" s="173">
        <f>G9-(SUM(AN9:AV9))</f>
        <v>3733.5238901792227</v>
      </c>
      <c r="G9" s="174">
        <f>SUM(H9:S9)</f>
        <v>4174.9222073557139</v>
      </c>
      <c r="H9" s="288">
        <v>981.16641308642181</v>
      </c>
      <c r="I9" s="287">
        <v>945.01739544433178</v>
      </c>
      <c r="J9" s="127"/>
      <c r="K9" s="129">
        <v>911.6764129704934</v>
      </c>
      <c r="L9" s="301"/>
      <c r="M9" s="291">
        <v>441.39831717649145</v>
      </c>
      <c r="N9" s="184"/>
      <c r="O9" s="129">
        <v>895.66366867797558</v>
      </c>
      <c r="P9" s="287"/>
      <c r="Q9" s="185"/>
      <c r="R9" s="129"/>
      <c r="S9" s="248"/>
      <c r="T9" s="185"/>
      <c r="U9" s="129"/>
      <c r="V9" s="176"/>
      <c r="W9" s="177"/>
      <c r="X9" s="178">
        <f>IF(H9&gt;0,1,0)</f>
        <v>1</v>
      </c>
      <c r="Y9" s="178">
        <f>IF(I9&gt;0,1,0)</f>
        <v>1</v>
      </c>
      <c r="Z9" s="178">
        <f>IF(J9&gt;0,1,0)</f>
        <v>0</v>
      </c>
      <c r="AA9" s="178">
        <f>IF(K9&gt;0,1,0)</f>
        <v>1</v>
      </c>
      <c r="AB9" s="178">
        <f>IF(L9&gt;0,1,0)</f>
        <v>0</v>
      </c>
      <c r="AC9" s="178">
        <f>IF(M9&gt;0,1,0)</f>
        <v>1</v>
      </c>
      <c r="AD9" s="178">
        <f>IF(N9&gt;0,1,0)</f>
        <v>0</v>
      </c>
      <c r="AE9" s="178">
        <f>IF(O9&gt;0,1,0)</f>
        <v>1</v>
      </c>
      <c r="AF9" s="178">
        <f>IF(P9&gt;0,1,0)</f>
        <v>0</v>
      </c>
      <c r="AG9" s="178">
        <f>IF(Q9&gt;0,1,0)</f>
        <v>0</v>
      </c>
      <c r="AH9" s="178">
        <f>IF(R9&gt;0,1,0)</f>
        <v>0</v>
      </c>
      <c r="AI9" s="178">
        <f>IF(S9&gt;0,1,0)</f>
        <v>0</v>
      </c>
      <c r="AJ9" s="178">
        <f>IF(T9&gt;0,1,0)</f>
        <v>0</v>
      </c>
      <c r="AK9" s="178">
        <f>IF(U9&gt;0,1,0)</f>
        <v>0</v>
      </c>
      <c r="AL9" s="179"/>
      <c r="AM9" s="178">
        <f>SUM(X9:AK9)</f>
        <v>5</v>
      </c>
      <c r="AN9" s="178">
        <f>IF($AM9&gt;4,SMALL($H9:$U9,1),0)</f>
        <v>441.39831717649145</v>
      </c>
      <c r="AO9" s="178">
        <f>IF($AM9&gt;5,SMALL($H9:$U9,2),0)</f>
        <v>0</v>
      </c>
      <c r="AP9" s="178">
        <f>IF($AM9&gt;6,SMALL($H9:$U9,3),0)</f>
        <v>0</v>
      </c>
      <c r="AQ9" s="178">
        <f>IF($AM9&gt;7,SMALL($H9:$U9,4),0)</f>
        <v>0</v>
      </c>
      <c r="AR9" s="178">
        <f>IF($AM9&gt;8,SMALL($H9:$U9,5),0)</f>
        <v>0</v>
      </c>
      <c r="AS9" s="178">
        <f>IF($AM9&gt;9,SMALL($H9:$U9,6),0)</f>
        <v>0</v>
      </c>
      <c r="AT9" s="178">
        <f>IF($AM9&gt;10,SMALL($H9:$U9,7),0)</f>
        <v>0</v>
      </c>
      <c r="AU9" s="178">
        <f>IF($AM9&gt;11,SMALL($I9:$U9,8),0)</f>
        <v>0</v>
      </c>
      <c r="AV9" s="178">
        <f>IF($AM9&gt;12,SMALL($I9:$U9,9),0)</f>
        <v>0</v>
      </c>
      <c r="AW9" s="178">
        <f>IF($AM9&gt;13,SMALL($I9:$U9,9),0)</f>
        <v>0</v>
      </c>
    </row>
    <row r="10" spans="1:49" x14ac:dyDescent="0.25">
      <c r="A10" s="136" t="s">
        <v>51</v>
      </c>
      <c r="B10" s="117">
        <v>9</v>
      </c>
      <c r="C10" s="171">
        <v>9</v>
      </c>
      <c r="D10" s="172"/>
      <c r="E10" s="173">
        <f>F10/$F$2*1000</f>
        <v>931.87975734821759</v>
      </c>
      <c r="F10" s="173">
        <f>G10-(SUM(AN10:AV10))</f>
        <v>3717.0150559577337</v>
      </c>
      <c r="G10" s="174">
        <f>SUM(H10:S10)</f>
        <v>3717.0150559577337</v>
      </c>
      <c r="H10" s="292"/>
      <c r="I10" s="288">
        <v>840.56918620006309</v>
      </c>
      <c r="J10" s="181"/>
      <c r="K10" s="129">
        <v>927.58225775313781</v>
      </c>
      <c r="L10" s="301"/>
      <c r="M10" s="293"/>
      <c r="N10" s="173"/>
      <c r="O10" s="197"/>
      <c r="P10" s="287">
        <v>952.47403720890975</v>
      </c>
      <c r="Q10" s="127"/>
      <c r="R10" s="129">
        <v>996.38957479562316</v>
      </c>
      <c r="S10" s="248"/>
      <c r="T10" s="173"/>
      <c r="U10" s="129"/>
      <c r="V10" s="176"/>
      <c r="W10" s="179"/>
      <c r="X10" s="178">
        <f>IF(H10&gt;0,1,0)</f>
        <v>0</v>
      </c>
      <c r="Y10" s="178">
        <f>IF(I10&gt;0,1,0)</f>
        <v>1</v>
      </c>
      <c r="Z10" s="178">
        <f>IF(J10&gt;0,1,0)</f>
        <v>0</v>
      </c>
      <c r="AA10" s="178">
        <f>IF(K10&gt;0,1,0)</f>
        <v>1</v>
      </c>
      <c r="AB10" s="178">
        <f>IF(L10&gt;0,1,0)</f>
        <v>0</v>
      </c>
      <c r="AC10" s="178">
        <f>IF(M10&gt;0,1,0)</f>
        <v>0</v>
      </c>
      <c r="AD10" s="178">
        <f>IF(N10&gt;0,1,0)</f>
        <v>0</v>
      </c>
      <c r="AE10" s="178">
        <f>IF(O10&gt;0,1,0)</f>
        <v>0</v>
      </c>
      <c r="AF10" s="178">
        <f>IF(P10&gt;0,1,0)</f>
        <v>1</v>
      </c>
      <c r="AG10" s="178">
        <f>IF(Q10&gt;0,1,0)</f>
        <v>0</v>
      </c>
      <c r="AH10" s="178">
        <f>IF(R10&gt;0,1,0)</f>
        <v>1</v>
      </c>
      <c r="AI10" s="178">
        <f>IF(S10&gt;0,1,0)</f>
        <v>0</v>
      </c>
      <c r="AJ10" s="178">
        <f>IF(T10&gt;0,1,0)</f>
        <v>0</v>
      </c>
      <c r="AK10" s="178">
        <f>IF(U10&gt;0,1,0)</f>
        <v>0</v>
      </c>
      <c r="AL10" s="179"/>
      <c r="AM10" s="178">
        <f>SUM(X10:AK10)</f>
        <v>4</v>
      </c>
      <c r="AN10" s="178">
        <f>IF($AM10&gt;4,SMALL($H10:$U10,1),0)</f>
        <v>0</v>
      </c>
      <c r="AO10" s="178">
        <f>IF($AM10&gt;5,SMALL($H10:$U10,2),0)</f>
        <v>0</v>
      </c>
      <c r="AP10" s="178">
        <f>IF($AM10&gt;6,SMALL($H10:$U10,3),0)</f>
        <v>0</v>
      </c>
      <c r="AQ10" s="178">
        <f>IF($AM10&gt;7,SMALL($H10:$U10,4),0)</f>
        <v>0</v>
      </c>
      <c r="AR10" s="178">
        <f>IF($AM10&gt;8,SMALL($H10:$U10,5),0)</f>
        <v>0</v>
      </c>
      <c r="AS10" s="178">
        <f>IF($AM10&gt;9,SMALL($H10:$U10,6),0)</f>
        <v>0</v>
      </c>
      <c r="AT10" s="178">
        <f>IF($AM10&gt;10,SMALL($H10:$U10,7),0)</f>
        <v>0</v>
      </c>
      <c r="AU10" s="178">
        <f>IF($AM10&gt;11,SMALL($I10:$U10,8),0)</f>
        <v>0</v>
      </c>
      <c r="AV10" s="178">
        <f>IF($AM10&gt;12,SMALL($I10:$U10,9),0)</f>
        <v>0</v>
      </c>
      <c r="AW10" s="178">
        <f>IF($AM10&gt;13,SMALL($I10:$U10,9),0)</f>
        <v>0</v>
      </c>
    </row>
    <row r="11" spans="1:49" ht="14.5" x14ac:dyDescent="0.35">
      <c r="A11" s="129" t="s">
        <v>9</v>
      </c>
      <c r="B11" s="183">
        <v>10</v>
      </c>
      <c r="C11" s="171">
        <v>10</v>
      </c>
      <c r="D11" s="172"/>
      <c r="E11" s="173">
        <f>F11/$F$2*1000</f>
        <v>925.03220083083772</v>
      </c>
      <c r="F11" s="173">
        <f>G11-(SUM(AN11:AV11))</f>
        <v>3689.7020142579645</v>
      </c>
      <c r="G11" s="174">
        <f>SUM(H11:S11)</f>
        <v>6201.9282579063856</v>
      </c>
      <c r="H11" s="295"/>
      <c r="I11" s="287">
        <v>883.70262662132507</v>
      </c>
      <c r="J11" s="127"/>
      <c r="K11" s="129">
        <v>918.86865448705578</v>
      </c>
      <c r="L11" s="287">
        <v>993.87867661338566</v>
      </c>
      <c r="M11" s="253">
        <v>864.54434381242368</v>
      </c>
      <c r="N11" s="173"/>
      <c r="O11" s="173"/>
      <c r="P11" s="287">
        <v>893.2520565361981</v>
      </c>
      <c r="Q11" s="127"/>
      <c r="R11" s="129">
        <v>765.21398935458308</v>
      </c>
      <c r="S11" s="249">
        <v>882.46791048141449</v>
      </c>
      <c r="T11" s="127"/>
      <c r="U11" s="129"/>
      <c r="V11" s="176"/>
      <c r="W11" s="177"/>
      <c r="X11" s="178">
        <f>IF(H11&gt;0,1,0)</f>
        <v>0</v>
      </c>
      <c r="Y11" s="178">
        <f>IF(I11&gt;0,1,0)</f>
        <v>1</v>
      </c>
      <c r="Z11" s="178">
        <f>IF(J11&gt;0,1,0)</f>
        <v>0</v>
      </c>
      <c r="AA11" s="178">
        <f>IF(K11&gt;0,1,0)</f>
        <v>1</v>
      </c>
      <c r="AB11" s="178">
        <f>IF(L11&gt;0,1,0)</f>
        <v>1</v>
      </c>
      <c r="AC11" s="178">
        <f>IF(M11&gt;0,1,0)</f>
        <v>1</v>
      </c>
      <c r="AD11" s="178">
        <f>IF(N11&gt;0,1,0)</f>
        <v>0</v>
      </c>
      <c r="AE11" s="178">
        <f>IF(O11&gt;0,1,0)</f>
        <v>0</v>
      </c>
      <c r="AF11" s="178">
        <f>IF(P11&gt;0,1,0)</f>
        <v>1</v>
      </c>
      <c r="AG11" s="178">
        <f>IF(Q11&gt;0,1,0)</f>
        <v>0</v>
      </c>
      <c r="AH11" s="178">
        <f>IF(R11&gt;0,1,0)</f>
        <v>1</v>
      </c>
      <c r="AI11" s="178">
        <f>IF(S11&gt;0,1,0)</f>
        <v>1</v>
      </c>
      <c r="AJ11" s="178">
        <f>IF(T11&gt;0,1,0)</f>
        <v>0</v>
      </c>
      <c r="AK11" s="178">
        <f>IF(U11&gt;0,1,0)</f>
        <v>0</v>
      </c>
      <c r="AL11" s="179"/>
      <c r="AM11" s="178">
        <f>SUM(X11:AK11)</f>
        <v>7</v>
      </c>
      <c r="AN11" s="178">
        <f>IF($AM11&gt;4,SMALL($H11:$U11,1),0)</f>
        <v>765.21398935458308</v>
      </c>
      <c r="AO11" s="178">
        <f>IF($AM11&gt;5,SMALL($H11:$U11,2),0)</f>
        <v>864.54434381242368</v>
      </c>
      <c r="AP11" s="178">
        <f>IF($AM11&gt;6,SMALL($H11:$U11,3),0)</f>
        <v>882.46791048141449</v>
      </c>
      <c r="AQ11" s="178">
        <f>IF($AM11&gt;7,SMALL($H11:$U11,4),0)</f>
        <v>0</v>
      </c>
      <c r="AR11" s="178">
        <f>IF($AM11&gt;8,SMALL($H11:$U11,5),0)</f>
        <v>0</v>
      </c>
      <c r="AS11" s="178">
        <f>IF($AM11&gt;9,SMALL($H11:$U11,6),0)</f>
        <v>0</v>
      </c>
      <c r="AT11" s="178">
        <f>IF($AM11&gt;10,SMALL($H11:$U11,7),0)</f>
        <v>0</v>
      </c>
      <c r="AU11" s="178">
        <f>IF($AM11&gt;11,SMALL($I11:$U11,8),0)</f>
        <v>0</v>
      </c>
      <c r="AV11" s="178">
        <f>IF($AM11&gt;12,SMALL($I11:$U11,9),0)</f>
        <v>0</v>
      </c>
      <c r="AW11" s="178">
        <f>IF($AM11&gt;13,SMALL($I11:$U11,9),0)</f>
        <v>0</v>
      </c>
    </row>
    <row r="12" spans="1:49" ht="14.5" x14ac:dyDescent="0.35">
      <c r="A12" s="129" t="s">
        <v>5</v>
      </c>
      <c r="B12" s="183">
        <v>11</v>
      </c>
      <c r="C12" s="171">
        <v>11</v>
      </c>
      <c r="D12" s="172"/>
      <c r="E12" s="173">
        <f>F12/$F$2*1000</f>
        <v>917.92240849328584</v>
      </c>
      <c r="F12" s="173">
        <f>G12-(SUM(AN12:AV12))</f>
        <v>3661.3429851503734</v>
      </c>
      <c r="G12" s="174">
        <f>SUM(H12:S12)</f>
        <v>3661.3429851503734</v>
      </c>
      <c r="H12" s="252"/>
      <c r="I12" s="287">
        <v>957.55933219764688</v>
      </c>
      <c r="J12" s="181"/>
      <c r="K12" s="129">
        <v>897.39499488905517</v>
      </c>
      <c r="L12" s="301"/>
      <c r="M12" s="288">
        <v>887.78152107962239</v>
      </c>
      <c r="N12" s="173"/>
      <c r="O12" s="129">
        <v>918.60713698404857</v>
      </c>
      <c r="P12" s="253"/>
      <c r="Q12" s="173"/>
      <c r="R12" s="140"/>
      <c r="S12" s="248"/>
      <c r="T12" s="173"/>
      <c r="U12" s="244"/>
      <c r="V12" s="187"/>
      <c r="W12" s="177"/>
      <c r="X12" s="178">
        <f>IF(H12&gt;0,1,0)</f>
        <v>0</v>
      </c>
      <c r="Y12" s="178">
        <f>IF(I12&gt;0,1,0)</f>
        <v>1</v>
      </c>
      <c r="Z12" s="178">
        <f>IF(J12&gt;0,1,0)</f>
        <v>0</v>
      </c>
      <c r="AA12" s="178">
        <f>IF(K12&gt;0,1,0)</f>
        <v>1</v>
      </c>
      <c r="AB12" s="178">
        <f>IF(L12&gt;0,1,0)</f>
        <v>0</v>
      </c>
      <c r="AC12" s="178">
        <f>IF(M12&gt;0,1,0)</f>
        <v>1</v>
      </c>
      <c r="AD12" s="178">
        <f>IF(N12&gt;0,1,0)</f>
        <v>0</v>
      </c>
      <c r="AE12" s="178">
        <f>IF(O12&gt;0,1,0)</f>
        <v>1</v>
      </c>
      <c r="AF12" s="178">
        <f>IF(P12&gt;0,1,0)</f>
        <v>0</v>
      </c>
      <c r="AG12" s="178">
        <f>IF(Q12&gt;0,1,0)</f>
        <v>0</v>
      </c>
      <c r="AH12" s="178">
        <f>IF(R12&gt;0,1,0)</f>
        <v>0</v>
      </c>
      <c r="AI12" s="178">
        <f>IF(S12&gt;0,1,0)</f>
        <v>0</v>
      </c>
      <c r="AJ12" s="178">
        <f>IF(T12&gt;0,1,0)</f>
        <v>0</v>
      </c>
      <c r="AK12" s="178">
        <f>IF(U12&gt;0,1,0)</f>
        <v>0</v>
      </c>
      <c r="AL12" s="179"/>
      <c r="AM12" s="178">
        <f>SUM(X12:AK12)</f>
        <v>4</v>
      </c>
      <c r="AN12" s="178">
        <f>IF($AM12&gt;4,SMALL($H12:$U12,1),0)</f>
        <v>0</v>
      </c>
      <c r="AO12" s="178">
        <f>IF($AM12&gt;5,SMALL($H12:$U12,2),0)</f>
        <v>0</v>
      </c>
      <c r="AP12" s="178">
        <f>IF($AM12&gt;6,SMALL($H12:$U12,3),0)</f>
        <v>0</v>
      </c>
      <c r="AQ12" s="178">
        <f>IF($AM12&gt;7,SMALL($H12:$U12,4),0)</f>
        <v>0</v>
      </c>
      <c r="AR12" s="178">
        <f>IF($AM12&gt;8,SMALL($H12:$U12,5),0)</f>
        <v>0</v>
      </c>
      <c r="AS12" s="178">
        <f>IF($AM12&gt;9,SMALL($H12:$U12,6),0)</f>
        <v>0</v>
      </c>
      <c r="AT12" s="178">
        <f>IF($AM12&gt;10,SMALL($H12:$U12,7),0)</f>
        <v>0</v>
      </c>
      <c r="AU12" s="178">
        <f>IF($AM12&gt;11,SMALL($I12:$U12,8),0)</f>
        <v>0</v>
      </c>
      <c r="AV12" s="178">
        <f>IF($AM12&gt;12,SMALL($I12:$U12,9),0)</f>
        <v>0</v>
      </c>
      <c r="AW12" s="178">
        <f>IF($AM12&gt;13,SMALL($I12:$U12,9),0)</f>
        <v>0</v>
      </c>
    </row>
    <row r="13" spans="1:49" ht="14.5" x14ac:dyDescent="0.35">
      <c r="A13" s="196" t="s">
        <v>6</v>
      </c>
      <c r="B13" s="117">
        <v>12</v>
      </c>
      <c r="C13" s="171">
        <v>12</v>
      </c>
      <c r="D13" s="172"/>
      <c r="E13" s="173">
        <f>F13/$F$2*1000</f>
        <v>909.78619297043201</v>
      </c>
      <c r="F13" s="173">
        <f>G13-(SUM(AN13:AV13))</f>
        <v>3628.8898329507556</v>
      </c>
      <c r="G13" s="174">
        <f>SUM(H13:S13)</f>
        <v>3628.8898329507556</v>
      </c>
      <c r="H13" s="288">
        <v>969.5355458660016</v>
      </c>
      <c r="I13" s="288">
        <v>852.27663353499656</v>
      </c>
      <c r="J13" s="127"/>
      <c r="K13" s="175"/>
      <c r="L13" s="301"/>
      <c r="M13" s="288"/>
      <c r="N13" s="175"/>
      <c r="O13" s="129">
        <v>892.95599154997274</v>
      </c>
      <c r="P13" s="287">
        <v>914.12166199978492</v>
      </c>
      <c r="Q13" s="122"/>
      <c r="R13" s="193"/>
      <c r="S13" s="248"/>
      <c r="T13" s="127"/>
      <c r="U13" s="246"/>
      <c r="V13" s="176"/>
      <c r="W13" s="177"/>
      <c r="X13" s="178">
        <f>IF(H13&gt;0,1,0)</f>
        <v>1</v>
      </c>
      <c r="Y13" s="178">
        <f>IF(I13&gt;0,1,0)</f>
        <v>1</v>
      </c>
      <c r="Z13" s="178">
        <f>IF(J13&gt;0,1,0)</f>
        <v>0</v>
      </c>
      <c r="AA13" s="178">
        <f>IF(K13&gt;0,1,0)</f>
        <v>0</v>
      </c>
      <c r="AB13" s="178">
        <f>IF(L13&gt;0,1,0)</f>
        <v>0</v>
      </c>
      <c r="AC13" s="178">
        <f>IF(M13&gt;0,1,0)</f>
        <v>0</v>
      </c>
      <c r="AD13" s="178">
        <f>IF(N13&gt;0,1,0)</f>
        <v>0</v>
      </c>
      <c r="AE13" s="178">
        <f>IF(O13&gt;0,1,0)</f>
        <v>1</v>
      </c>
      <c r="AF13" s="178">
        <f>IF(P13&gt;0,1,0)</f>
        <v>1</v>
      </c>
      <c r="AG13" s="178">
        <f>IF(Q13&gt;0,1,0)</f>
        <v>0</v>
      </c>
      <c r="AH13" s="178">
        <f>IF(R13&gt;0,1,0)</f>
        <v>0</v>
      </c>
      <c r="AI13" s="178">
        <f>IF(S13&gt;0,1,0)</f>
        <v>0</v>
      </c>
      <c r="AJ13" s="178">
        <f>IF(T13&gt;0,1,0)</f>
        <v>0</v>
      </c>
      <c r="AK13" s="178">
        <f>IF(U13&gt;0,1,0)</f>
        <v>0</v>
      </c>
      <c r="AL13" s="179"/>
      <c r="AM13" s="178">
        <f>SUM(X13:AK13)</f>
        <v>4</v>
      </c>
      <c r="AN13" s="178">
        <f>IF($AM13&gt;4,SMALL($H13:$U13,1),0)</f>
        <v>0</v>
      </c>
      <c r="AO13" s="178">
        <f>IF($AM13&gt;5,SMALL($H13:$U13,2),0)</f>
        <v>0</v>
      </c>
      <c r="AP13" s="178">
        <f>IF($AM13&gt;6,SMALL($H13:$U13,3),0)</f>
        <v>0</v>
      </c>
      <c r="AQ13" s="178">
        <f>IF($AM13&gt;7,SMALL($H13:$U13,4),0)</f>
        <v>0</v>
      </c>
      <c r="AR13" s="178">
        <f>IF($AM13&gt;8,SMALL($H13:$U13,5),0)</f>
        <v>0</v>
      </c>
      <c r="AS13" s="178">
        <f>IF($AM13&gt;9,SMALL($H13:$U13,6),0)</f>
        <v>0</v>
      </c>
      <c r="AT13" s="178">
        <f>IF($AM13&gt;10,SMALL($H13:$U13,7),0)</f>
        <v>0</v>
      </c>
      <c r="AU13" s="178">
        <f>IF($AM13&gt;11,SMALL($I13:$U13,8),0)</f>
        <v>0</v>
      </c>
      <c r="AV13" s="178">
        <f>IF($AM13&gt;12,SMALL($I13:$U13,9),0)</f>
        <v>0</v>
      </c>
      <c r="AW13" s="178">
        <f>IF($AM13&gt;13,SMALL($I13:$U13,9),0)</f>
        <v>0</v>
      </c>
    </row>
    <row r="14" spans="1:49" x14ac:dyDescent="0.25">
      <c r="A14" s="129" t="s">
        <v>45</v>
      </c>
      <c r="B14" s="183">
        <v>13</v>
      </c>
      <c r="C14" s="171">
        <v>13</v>
      </c>
      <c r="D14" s="172"/>
      <c r="E14" s="173">
        <f>F14/$F$2*1000</f>
        <v>892.34428554502279</v>
      </c>
      <c r="F14" s="173">
        <f>G14-(SUM(AN14:AV14))</f>
        <v>3559.3188051506081</v>
      </c>
      <c r="G14" s="174">
        <f>SUM(H14:S14)</f>
        <v>5235.3343179523763</v>
      </c>
      <c r="H14" s="288">
        <v>883.74356492594939</v>
      </c>
      <c r="I14" s="253">
        <v>832.78881678770165</v>
      </c>
      <c r="J14" s="127"/>
      <c r="K14" s="175"/>
      <c r="L14" s="301"/>
      <c r="M14" s="291">
        <v>873.81247904782231</v>
      </c>
      <c r="N14" s="184"/>
      <c r="O14" s="129">
        <v>843.22669601406653</v>
      </c>
      <c r="P14" s="287">
        <v>908.59082859044747</v>
      </c>
      <c r="Q14" s="127"/>
      <c r="R14" s="129"/>
      <c r="S14" s="249">
        <v>893.17193258638861</v>
      </c>
      <c r="T14" s="127"/>
      <c r="U14" s="129"/>
      <c r="V14" s="176"/>
      <c r="W14" s="186"/>
      <c r="X14" s="178">
        <f>IF(H14&gt;0,1,0)</f>
        <v>1</v>
      </c>
      <c r="Y14" s="178">
        <f>IF(I14&gt;0,1,0)</f>
        <v>1</v>
      </c>
      <c r="Z14" s="178">
        <f>IF(J14&gt;0,1,0)</f>
        <v>0</v>
      </c>
      <c r="AA14" s="178">
        <f>IF(K14&gt;0,1,0)</f>
        <v>0</v>
      </c>
      <c r="AB14" s="178">
        <f>IF(L14&gt;0,1,0)</f>
        <v>0</v>
      </c>
      <c r="AC14" s="178">
        <f>IF(M14&gt;0,1,0)</f>
        <v>1</v>
      </c>
      <c r="AD14" s="178">
        <f>IF(N14&gt;0,1,0)</f>
        <v>0</v>
      </c>
      <c r="AE14" s="178">
        <f>IF(O14&gt;0,1,0)</f>
        <v>1</v>
      </c>
      <c r="AF14" s="178">
        <f>IF(P14&gt;0,1,0)</f>
        <v>1</v>
      </c>
      <c r="AG14" s="178">
        <f>IF(Q14&gt;0,1,0)</f>
        <v>0</v>
      </c>
      <c r="AH14" s="178">
        <f>IF(R14&gt;0,1,0)</f>
        <v>0</v>
      </c>
      <c r="AI14" s="178">
        <f>IF(S14&gt;0,1,0)</f>
        <v>1</v>
      </c>
      <c r="AJ14" s="178">
        <f>IF(T14&gt;0,1,0)</f>
        <v>0</v>
      </c>
      <c r="AK14" s="178">
        <f>IF(U14&gt;0,1,0)</f>
        <v>0</v>
      </c>
      <c r="AL14" s="179"/>
      <c r="AM14" s="178">
        <f>SUM(X14:AK14)</f>
        <v>6</v>
      </c>
      <c r="AN14" s="178">
        <f>IF($AM14&gt;4,SMALL($H14:$U14,1),0)</f>
        <v>832.78881678770165</v>
      </c>
      <c r="AO14" s="178">
        <f>IF($AM14&gt;5,SMALL($H14:$U14,2),0)</f>
        <v>843.22669601406653</v>
      </c>
      <c r="AP14" s="178">
        <f>IF($AM14&gt;6,SMALL($H14:$U14,3),0)</f>
        <v>0</v>
      </c>
      <c r="AQ14" s="178">
        <f>IF($AM14&gt;7,SMALL($H14:$U14,4),0)</f>
        <v>0</v>
      </c>
      <c r="AR14" s="178">
        <f>IF($AM14&gt;8,SMALL($H14:$U14,5),0)</f>
        <v>0</v>
      </c>
      <c r="AS14" s="178">
        <f>IF($AM14&gt;9,SMALL($H14:$U14,6),0)</f>
        <v>0</v>
      </c>
      <c r="AT14" s="178">
        <f>IF($AM14&gt;10,SMALL($H14:$U14,7),0)</f>
        <v>0</v>
      </c>
      <c r="AU14" s="178">
        <f>IF($AM14&gt;11,SMALL($I14:$U14,8),0)</f>
        <v>0</v>
      </c>
      <c r="AV14" s="178">
        <f>IF($AM14&gt;12,SMALL($I14:$U14,9),0)</f>
        <v>0</v>
      </c>
      <c r="AW14" s="178">
        <f>IF($AM14&gt;13,SMALL($I14:$U14,9),0)</f>
        <v>0</v>
      </c>
    </row>
    <row r="15" spans="1:49" x14ac:dyDescent="0.25">
      <c r="A15" s="136" t="s">
        <v>24</v>
      </c>
      <c r="B15" s="183">
        <v>14</v>
      </c>
      <c r="C15" s="171">
        <v>14</v>
      </c>
      <c r="D15" s="172"/>
      <c r="E15" s="173">
        <f>F15/$F$2*1000</f>
        <v>725.76665343689262</v>
      </c>
      <c r="F15" s="173">
        <f>G15-(SUM(AN15:AV15))</f>
        <v>2894.8859084712776</v>
      </c>
      <c r="G15" s="174">
        <f>SUM(H15:S15)</f>
        <v>2894.8859084712776</v>
      </c>
      <c r="H15" s="253">
        <v>983.40600498834579</v>
      </c>
      <c r="I15" s="287">
        <v>968.5248159584828</v>
      </c>
      <c r="J15" s="181"/>
      <c r="K15" s="129">
        <v>942.95508752444914</v>
      </c>
      <c r="L15" s="301"/>
      <c r="M15" s="287"/>
      <c r="N15" s="173"/>
      <c r="O15" s="173"/>
      <c r="P15" s="287"/>
      <c r="Q15" s="119"/>
      <c r="R15" s="129"/>
      <c r="S15" s="252"/>
      <c r="T15" s="119"/>
      <c r="U15" s="129"/>
      <c r="V15" s="187"/>
      <c r="W15" s="179"/>
      <c r="X15" s="178">
        <f>IF(H15&gt;0,1,0)</f>
        <v>1</v>
      </c>
      <c r="Y15" s="178">
        <f>IF(I15&gt;0,1,0)</f>
        <v>1</v>
      </c>
      <c r="Z15" s="178">
        <f>IF(J15&gt;0,1,0)</f>
        <v>0</v>
      </c>
      <c r="AA15" s="178">
        <f>IF(K15&gt;0,1,0)</f>
        <v>1</v>
      </c>
      <c r="AB15" s="178">
        <f>IF(L15&gt;0,1,0)</f>
        <v>0</v>
      </c>
      <c r="AC15" s="178">
        <f>IF(M15&gt;0,1,0)</f>
        <v>0</v>
      </c>
      <c r="AD15" s="178">
        <f>IF(N15&gt;0,1,0)</f>
        <v>0</v>
      </c>
      <c r="AE15" s="178">
        <f>IF(O15&gt;0,1,0)</f>
        <v>0</v>
      </c>
      <c r="AF15" s="178">
        <f>IF(P15&gt;0,1,0)</f>
        <v>0</v>
      </c>
      <c r="AG15" s="178">
        <f>IF(Q15&gt;0,1,0)</f>
        <v>0</v>
      </c>
      <c r="AH15" s="178">
        <f>IF(R15&gt;0,1,0)</f>
        <v>0</v>
      </c>
      <c r="AI15" s="178">
        <f>IF(S15&gt;0,1,0)</f>
        <v>0</v>
      </c>
      <c r="AJ15" s="178">
        <f>IF(T15&gt;0,1,0)</f>
        <v>0</v>
      </c>
      <c r="AK15" s="178">
        <f>IF(U15&gt;0,1,0)</f>
        <v>0</v>
      </c>
      <c r="AL15" s="179"/>
      <c r="AM15" s="178">
        <f>SUM(X15:AK15)</f>
        <v>3</v>
      </c>
      <c r="AN15" s="178">
        <f>IF($AM15&gt;4,SMALL($H15:$U15,1),0)</f>
        <v>0</v>
      </c>
      <c r="AO15" s="178">
        <f>IF($AM15&gt;5,SMALL($H15:$U15,2),0)</f>
        <v>0</v>
      </c>
      <c r="AP15" s="178">
        <f>IF($AM15&gt;6,SMALL($H15:$U15,3),0)</f>
        <v>0</v>
      </c>
      <c r="AQ15" s="178">
        <f>IF($AM15&gt;7,SMALL($H15:$U15,4),0)</f>
        <v>0</v>
      </c>
      <c r="AR15" s="178">
        <f>IF($AM15&gt;8,SMALL($H15:$U15,5),0)</f>
        <v>0</v>
      </c>
      <c r="AS15" s="178">
        <f>IF($AM15&gt;9,SMALL($H15:$U15,6),0)</f>
        <v>0</v>
      </c>
      <c r="AT15" s="178">
        <f>IF($AM15&gt;10,SMALL($H15:$U15,7),0)</f>
        <v>0</v>
      </c>
      <c r="AU15" s="178">
        <f>IF($AM15&gt;11,SMALL($I15:$U15,8),0)</f>
        <v>0</v>
      </c>
      <c r="AV15" s="178">
        <f>IF($AM15&gt;12,SMALL($I15:$U15,9),0)</f>
        <v>0</v>
      </c>
      <c r="AW15" s="178">
        <f>IF($AM15&gt;13,SMALL($I15:$U15,9),0)</f>
        <v>0</v>
      </c>
    </row>
    <row r="16" spans="1:49" x14ac:dyDescent="0.25">
      <c r="A16" s="136" t="s">
        <v>50</v>
      </c>
      <c r="B16" s="117">
        <v>15</v>
      </c>
      <c r="C16" s="171">
        <v>15</v>
      </c>
      <c r="D16" s="172"/>
      <c r="E16" s="173">
        <f>F16/$F$2*1000</f>
        <v>719.81965800503713</v>
      </c>
      <c r="F16" s="173">
        <f>G16-(SUM(AN16:AV16))</f>
        <v>2871.1649601583517</v>
      </c>
      <c r="G16" s="174">
        <f>SUM(H16:S16)</f>
        <v>2871.1649601583517</v>
      </c>
      <c r="H16" s="294"/>
      <c r="I16" s="292"/>
      <c r="J16" s="175"/>
      <c r="K16" s="175"/>
      <c r="L16" s="301"/>
      <c r="M16" s="288">
        <v>973.84891159496988</v>
      </c>
      <c r="N16" s="173"/>
      <c r="O16" s="129">
        <v>936.38445093797827</v>
      </c>
      <c r="P16" s="287">
        <v>960.93159762540347</v>
      </c>
      <c r="Q16" s="119"/>
      <c r="R16" s="155"/>
      <c r="S16" s="252"/>
      <c r="T16" s="119"/>
      <c r="U16" s="246"/>
      <c r="V16" s="176"/>
      <c r="W16" s="179"/>
      <c r="X16" s="178">
        <f>IF(H16&gt;0,1,0)</f>
        <v>0</v>
      </c>
      <c r="Y16" s="178">
        <f>IF(I16&gt;0,1,0)</f>
        <v>0</v>
      </c>
      <c r="Z16" s="178">
        <f>IF(J16&gt;0,1,0)</f>
        <v>0</v>
      </c>
      <c r="AA16" s="178">
        <f>IF(K16&gt;0,1,0)</f>
        <v>0</v>
      </c>
      <c r="AB16" s="178">
        <f>IF(L16&gt;0,1,0)</f>
        <v>0</v>
      </c>
      <c r="AC16" s="178">
        <f>IF(M16&gt;0,1,0)</f>
        <v>1</v>
      </c>
      <c r="AD16" s="178">
        <f>IF(N16&gt;0,1,0)</f>
        <v>0</v>
      </c>
      <c r="AE16" s="178">
        <f>IF(O16&gt;0,1,0)</f>
        <v>1</v>
      </c>
      <c r="AF16" s="178">
        <f>IF(P16&gt;0,1,0)</f>
        <v>1</v>
      </c>
      <c r="AG16" s="178">
        <f>IF(Q16&gt;0,1,0)</f>
        <v>0</v>
      </c>
      <c r="AH16" s="178">
        <f>IF(R16&gt;0,1,0)</f>
        <v>0</v>
      </c>
      <c r="AI16" s="178">
        <f>IF(S16&gt;0,1,0)</f>
        <v>0</v>
      </c>
      <c r="AJ16" s="178">
        <f>IF(T16&gt;0,1,0)</f>
        <v>0</v>
      </c>
      <c r="AK16" s="178">
        <f>IF(U16&gt;0,1,0)</f>
        <v>0</v>
      </c>
      <c r="AL16" s="179"/>
      <c r="AM16" s="178">
        <f>SUM(X16:AK16)</f>
        <v>3</v>
      </c>
      <c r="AN16" s="178">
        <f>IF($AM16&gt;4,SMALL($H16:$U16,1),0)</f>
        <v>0</v>
      </c>
      <c r="AO16" s="178">
        <f>IF($AM16&gt;5,SMALL($H16:$U16,2),0)</f>
        <v>0</v>
      </c>
      <c r="AP16" s="178">
        <f>IF($AM16&gt;6,SMALL($H16:$U16,3),0)</f>
        <v>0</v>
      </c>
      <c r="AQ16" s="178">
        <f>IF($AM16&gt;7,SMALL($H16:$U16,4),0)</f>
        <v>0</v>
      </c>
      <c r="AR16" s="178">
        <f>IF($AM16&gt;8,SMALL($H16:$U16,5),0)</f>
        <v>0</v>
      </c>
      <c r="AS16" s="178">
        <f>IF($AM16&gt;9,SMALL($H16:$U16,6),0)</f>
        <v>0</v>
      </c>
      <c r="AT16" s="178">
        <f>IF($AM16&gt;10,SMALL($H16:$U16,7),0)</f>
        <v>0</v>
      </c>
      <c r="AU16" s="178">
        <f>IF($AM16&gt;11,SMALL($I16:$U16,8),0)</f>
        <v>0</v>
      </c>
      <c r="AV16" s="178">
        <f>IF($AM16&gt;12,SMALL($I16:$U16,9),0)</f>
        <v>0</v>
      </c>
      <c r="AW16" s="178">
        <f>IF($AM16&gt;13,SMALL($I16:$U16,9),0)</f>
        <v>0</v>
      </c>
    </row>
    <row r="17" spans="1:49" x14ac:dyDescent="0.25">
      <c r="A17" s="129" t="s">
        <v>15</v>
      </c>
      <c r="B17" s="183">
        <v>16</v>
      </c>
      <c r="C17" s="122"/>
      <c r="D17" s="183"/>
      <c r="E17" s="173">
        <f>F17/$F$2*1000</f>
        <v>707.84806554721604</v>
      </c>
      <c r="F17" s="173">
        <f>G17-(SUM(AN17:AV17))</f>
        <v>2823.4135318666404</v>
      </c>
      <c r="G17" s="174">
        <f>SUM(H17:S17)</f>
        <v>2823.4135318666404</v>
      </c>
      <c r="H17" s="253">
        <v>999.55628460709875</v>
      </c>
      <c r="I17" s="287">
        <v>925.16240335294924</v>
      </c>
      <c r="J17" s="127"/>
      <c r="K17" s="129">
        <v>898.69484390659238</v>
      </c>
      <c r="L17" s="253"/>
      <c r="M17" s="288"/>
      <c r="N17" s="169"/>
      <c r="O17" s="173"/>
      <c r="P17" s="253"/>
      <c r="Q17" s="173"/>
      <c r="R17" s="140"/>
      <c r="S17" s="253"/>
      <c r="T17" s="173"/>
      <c r="U17" s="245"/>
      <c r="V17" s="191"/>
      <c r="W17" s="179"/>
      <c r="X17" s="178">
        <f>IF(H17&gt;0,1,0)</f>
        <v>1</v>
      </c>
      <c r="Y17" s="178">
        <f>IF(I17&gt;0,1,0)</f>
        <v>1</v>
      </c>
      <c r="Z17" s="178">
        <f>IF(J17&gt;0,1,0)</f>
        <v>0</v>
      </c>
      <c r="AA17" s="178">
        <f>IF(K17&gt;0,1,0)</f>
        <v>1</v>
      </c>
      <c r="AB17" s="178">
        <f>IF(L17&gt;0,1,0)</f>
        <v>0</v>
      </c>
      <c r="AC17" s="178">
        <f>IF(M17&gt;0,1,0)</f>
        <v>0</v>
      </c>
      <c r="AD17" s="178">
        <f>IF(N17&gt;0,1,0)</f>
        <v>0</v>
      </c>
      <c r="AE17" s="178">
        <f>IF(O17&gt;0,1,0)</f>
        <v>0</v>
      </c>
      <c r="AF17" s="178">
        <f>IF(P17&gt;0,1,0)</f>
        <v>0</v>
      </c>
      <c r="AG17" s="178">
        <f>IF(Q17&gt;0,1,0)</f>
        <v>0</v>
      </c>
      <c r="AH17" s="178">
        <f>IF(R17&gt;0,1,0)</f>
        <v>0</v>
      </c>
      <c r="AI17" s="178">
        <f>IF(S17&gt;0,1,0)</f>
        <v>0</v>
      </c>
      <c r="AJ17" s="178">
        <f>IF(T17&gt;0,1,0)</f>
        <v>0</v>
      </c>
      <c r="AK17" s="178">
        <f>IF(U17&gt;0,1,0)</f>
        <v>0</v>
      </c>
      <c r="AL17" s="179"/>
      <c r="AM17" s="178">
        <f>SUM(X17:AK17)</f>
        <v>3</v>
      </c>
      <c r="AN17" s="178">
        <f>IF($AM17&gt;4,SMALL($H17:$U17,1),0)</f>
        <v>0</v>
      </c>
      <c r="AO17" s="178">
        <f>IF($AM17&gt;5,SMALL($H17:$U17,2),0)</f>
        <v>0</v>
      </c>
      <c r="AP17" s="178">
        <f>IF($AM17&gt;6,SMALL($H17:$U17,3),0)</f>
        <v>0</v>
      </c>
      <c r="AQ17" s="178">
        <f>IF($AM17&gt;7,SMALL($H17:$U17,4),0)</f>
        <v>0</v>
      </c>
      <c r="AR17" s="178">
        <f>IF($AM17&gt;8,SMALL($H17:$U17,5),0)</f>
        <v>0</v>
      </c>
      <c r="AS17" s="178">
        <f>IF($AM17&gt;9,SMALL($H17:$U17,6),0)</f>
        <v>0</v>
      </c>
      <c r="AT17" s="178">
        <f>IF($AM17&gt;10,SMALL($H17:$U17,7),0)</f>
        <v>0</v>
      </c>
      <c r="AU17" s="178">
        <f>IF($AM17&gt;11,SMALL($I17:$U17,8),0)</f>
        <v>0</v>
      </c>
      <c r="AV17" s="178">
        <f>IF($AM17&gt;12,SMALL($I17:$U17,9),0)</f>
        <v>0</v>
      </c>
      <c r="AW17" s="178">
        <f>IF($AM17&gt;13,SMALL($I17:$U17,9),0)</f>
        <v>0</v>
      </c>
    </row>
    <row r="18" spans="1:49" x14ac:dyDescent="0.25">
      <c r="A18" s="122" t="s">
        <v>23</v>
      </c>
      <c r="B18" s="183">
        <v>17</v>
      </c>
      <c r="C18" s="171">
        <v>16</v>
      </c>
      <c r="D18" s="172"/>
      <c r="E18" s="173">
        <f>F18/$F$2*1000</f>
        <v>706.88583797348736</v>
      </c>
      <c r="F18" s="173">
        <f>G18-(SUM(AN18:AV18))</f>
        <v>2819.5754676200418</v>
      </c>
      <c r="G18" s="174">
        <f>SUM(H18:S18)</f>
        <v>2819.5754676200418</v>
      </c>
      <c r="H18" s="292"/>
      <c r="I18" s="292"/>
      <c r="J18" s="194"/>
      <c r="K18" s="173"/>
      <c r="L18" s="252"/>
      <c r="M18" s="293"/>
      <c r="N18" s="173"/>
      <c r="O18" s="173"/>
      <c r="P18" s="253">
        <v>876.3287680929584</v>
      </c>
      <c r="Q18" s="173"/>
      <c r="R18" s="129">
        <v>962.44301645796861</v>
      </c>
      <c r="S18" s="250">
        <v>980.80368306911498</v>
      </c>
      <c r="T18" s="173"/>
      <c r="U18" s="247"/>
      <c r="V18" s="187"/>
      <c r="W18" s="186"/>
      <c r="X18" s="178">
        <f>IF(H18&gt;0,1,0)</f>
        <v>0</v>
      </c>
      <c r="Y18" s="178">
        <f>IF(I18&gt;0,1,0)</f>
        <v>0</v>
      </c>
      <c r="Z18" s="178">
        <f>IF(J18&gt;0,1,0)</f>
        <v>0</v>
      </c>
      <c r="AA18" s="178">
        <f>IF(K18&gt;0,1,0)</f>
        <v>0</v>
      </c>
      <c r="AB18" s="178">
        <f>IF(L18&gt;0,1,0)</f>
        <v>0</v>
      </c>
      <c r="AC18" s="178">
        <f>IF(M18&gt;0,1,0)</f>
        <v>0</v>
      </c>
      <c r="AD18" s="178">
        <f>IF(N18&gt;0,1,0)</f>
        <v>0</v>
      </c>
      <c r="AE18" s="178">
        <f>IF(O18&gt;0,1,0)</f>
        <v>0</v>
      </c>
      <c r="AF18" s="178">
        <f>IF(P18&gt;0,1,0)</f>
        <v>1</v>
      </c>
      <c r="AG18" s="178">
        <f>IF(Q18&gt;0,1,0)</f>
        <v>0</v>
      </c>
      <c r="AH18" s="178">
        <f>IF(R18&gt;0,1,0)</f>
        <v>1</v>
      </c>
      <c r="AI18" s="178">
        <f>IF(S18&gt;0,1,0)</f>
        <v>1</v>
      </c>
      <c r="AJ18" s="178">
        <f>IF(T18&gt;0,1,0)</f>
        <v>0</v>
      </c>
      <c r="AK18" s="178">
        <f>IF(U18&gt;0,1,0)</f>
        <v>0</v>
      </c>
      <c r="AL18" s="179"/>
      <c r="AM18" s="178">
        <f>SUM(X18:AK18)</f>
        <v>3</v>
      </c>
      <c r="AN18" s="178">
        <f>IF($AM18&gt;4,SMALL($H18:$U18,1),0)</f>
        <v>0</v>
      </c>
      <c r="AO18" s="178">
        <f>IF($AM18&gt;5,SMALL($H18:$U18,2),0)</f>
        <v>0</v>
      </c>
      <c r="AP18" s="178">
        <f>IF($AM18&gt;6,SMALL($H18:$U18,3),0)</f>
        <v>0</v>
      </c>
      <c r="AQ18" s="178">
        <f>IF($AM18&gt;7,SMALL($H18:$U18,4),0)</f>
        <v>0</v>
      </c>
      <c r="AR18" s="178">
        <f>IF($AM18&gt;8,SMALL($H18:$U18,5),0)</f>
        <v>0</v>
      </c>
      <c r="AS18" s="178">
        <f>IF($AM18&gt;9,SMALL($H18:$U18,6),0)</f>
        <v>0</v>
      </c>
      <c r="AT18" s="178">
        <f>IF($AM18&gt;10,SMALL($H18:$U18,7),0)</f>
        <v>0</v>
      </c>
      <c r="AU18" s="178">
        <f>IF($AM18&gt;11,SMALL($I18:$U18,8),0)</f>
        <v>0</v>
      </c>
      <c r="AV18" s="178">
        <f>IF($AM18&gt;12,SMALL($I18:$U18,9),0)</f>
        <v>0</v>
      </c>
      <c r="AW18" s="178">
        <f>IF($AM18&gt;13,SMALL($I18:$U18,9),0)</f>
        <v>0</v>
      </c>
    </row>
    <row r="19" spans="1:49" ht="14.5" x14ac:dyDescent="0.35">
      <c r="A19" s="129" t="s">
        <v>11</v>
      </c>
      <c r="B19" s="117">
        <v>18</v>
      </c>
      <c r="C19" s="171">
        <v>17</v>
      </c>
      <c r="D19" s="172"/>
      <c r="E19" s="173">
        <f>F19/$F$2*1000</f>
        <v>697.02400805067589</v>
      </c>
      <c r="F19" s="173">
        <f>G19-(SUM(AN19:AV19))</f>
        <v>2780.2393086217007</v>
      </c>
      <c r="G19" s="174">
        <f>SUM(H19:S19)</f>
        <v>2780.2393086217007</v>
      </c>
      <c r="H19" s="288">
        <v>944.58240917644264</v>
      </c>
      <c r="I19" s="287">
        <v>958.05709781562871</v>
      </c>
      <c r="J19" s="175"/>
      <c r="K19" s="175"/>
      <c r="L19" s="301"/>
      <c r="M19" s="253">
        <v>877.59980162962927</v>
      </c>
      <c r="N19" s="173"/>
      <c r="O19" s="173"/>
      <c r="P19" s="288"/>
      <c r="Q19" s="185"/>
      <c r="R19" s="155"/>
      <c r="S19" s="252"/>
      <c r="T19" s="185"/>
      <c r="U19" s="245"/>
      <c r="V19" s="176"/>
      <c r="W19" s="177"/>
      <c r="X19" s="178">
        <f>IF(H19&gt;0,1,0)</f>
        <v>1</v>
      </c>
      <c r="Y19" s="178">
        <f>IF(I19&gt;0,1,0)</f>
        <v>1</v>
      </c>
      <c r="Z19" s="178">
        <f>IF(J19&gt;0,1,0)</f>
        <v>0</v>
      </c>
      <c r="AA19" s="178">
        <f>IF(K19&gt;0,1,0)</f>
        <v>0</v>
      </c>
      <c r="AB19" s="178">
        <f>IF(L19&gt;0,1,0)</f>
        <v>0</v>
      </c>
      <c r="AC19" s="178">
        <f>IF(M19&gt;0,1,0)</f>
        <v>1</v>
      </c>
      <c r="AD19" s="178">
        <f>IF(N19&gt;0,1,0)</f>
        <v>0</v>
      </c>
      <c r="AE19" s="178">
        <f>IF(O19&gt;0,1,0)</f>
        <v>0</v>
      </c>
      <c r="AF19" s="178">
        <f>IF(P19&gt;0,1,0)</f>
        <v>0</v>
      </c>
      <c r="AG19" s="178">
        <f>IF(Q19&gt;0,1,0)</f>
        <v>0</v>
      </c>
      <c r="AH19" s="178">
        <f>IF(R19&gt;0,1,0)</f>
        <v>0</v>
      </c>
      <c r="AI19" s="178">
        <f>IF(S19&gt;0,1,0)</f>
        <v>0</v>
      </c>
      <c r="AJ19" s="178">
        <f>IF(T19&gt;0,1,0)</f>
        <v>0</v>
      </c>
      <c r="AK19" s="178">
        <f>IF(U19&gt;0,1,0)</f>
        <v>0</v>
      </c>
      <c r="AL19" s="179"/>
      <c r="AM19" s="178">
        <f>SUM(X19:AK19)</f>
        <v>3</v>
      </c>
      <c r="AN19" s="178">
        <f>IF($AM19&gt;4,SMALL($H19:$U19,1),0)</f>
        <v>0</v>
      </c>
      <c r="AO19" s="178">
        <f>IF($AM19&gt;5,SMALL($H19:$U19,2),0)</f>
        <v>0</v>
      </c>
      <c r="AP19" s="178">
        <f>IF($AM19&gt;6,SMALL($H19:$U19,3),0)</f>
        <v>0</v>
      </c>
      <c r="AQ19" s="178">
        <f>IF($AM19&gt;7,SMALL($H19:$U19,4),0)</f>
        <v>0</v>
      </c>
      <c r="AR19" s="178">
        <f>IF($AM19&gt;8,SMALL($H19:$U19,5),0)</f>
        <v>0</v>
      </c>
      <c r="AS19" s="178">
        <f>IF($AM19&gt;9,SMALL($H19:$U19,6),0)</f>
        <v>0</v>
      </c>
      <c r="AT19" s="178">
        <f>IF($AM19&gt;10,SMALL($H19:$U19,7),0)</f>
        <v>0</v>
      </c>
      <c r="AU19" s="178">
        <f>IF($AM19&gt;11,SMALL($I19:$U19,8),0)</f>
        <v>0</v>
      </c>
      <c r="AV19" s="178">
        <f>IF($AM19&gt;12,SMALL($I19:$U19,9),0)</f>
        <v>0</v>
      </c>
      <c r="AW19" s="178">
        <f>IF($AM19&gt;13,SMALL($I19:$U19,9),0)</f>
        <v>0</v>
      </c>
    </row>
    <row r="20" spans="1:49" x14ac:dyDescent="0.25">
      <c r="A20" s="129" t="s">
        <v>27</v>
      </c>
      <c r="B20" s="183">
        <v>19</v>
      </c>
      <c r="C20" s="183"/>
      <c r="D20" s="172"/>
      <c r="E20" s="173">
        <f>F20/$F$2*1000</f>
        <v>671.7622373271538</v>
      </c>
      <c r="F20" s="173">
        <f>G20-(SUM(AN20:AV20))</f>
        <v>2679.4769716580954</v>
      </c>
      <c r="G20" s="174">
        <f>SUM(H20:S20)</f>
        <v>2679.4769716580954</v>
      </c>
      <c r="H20" s="253">
        <v>936.99421548836915</v>
      </c>
      <c r="I20" s="287">
        <v>891.24114050400817</v>
      </c>
      <c r="J20" s="194"/>
      <c r="K20" s="174"/>
      <c r="L20" s="302"/>
      <c r="M20" s="288">
        <v>851.2416156657182</v>
      </c>
      <c r="N20" s="173"/>
      <c r="O20" s="173"/>
      <c r="P20" s="288"/>
      <c r="Q20" s="185"/>
      <c r="R20" s="193"/>
      <c r="S20" s="252"/>
      <c r="T20" s="185"/>
      <c r="U20" s="247"/>
      <c r="V20" s="187"/>
      <c r="W20" s="179"/>
      <c r="X20" s="178">
        <f>IF(H20&gt;0,1,0)</f>
        <v>1</v>
      </c>
      <c r="Y20" s="178">
        <f>IF(I20&gt;0,1,0)</f>
        <v>1</v>
      </c>
      <c r="Z20" s="178">
        <f>IF(J20&gt;0,1,0)</f>
        <v>0</v>
      </c>
      <c r="AA20" s="178">
        <f>IF(K20&gt;0,1,0)</f>
        <v>0</v>
      </c>
      <c r="AB20" s="178">
        <f>IF(L20&gt;0,1,0)</f>
        <v>0</v>
      </c>
      <c r="AC20" s="178">
        <f>IF(M20&gt;0,1,0)</f>
        <v>1</v>
      </c>
      <c r="AD20" s="178">
        <f>IF(N20&gt;0,1,0)</f>
        <v>0</v>
      </c>
      <c r="AE20" s="178">
        <f>IF(O20&gt;0,1,0)</f>
        <v>0</v>
      </c>
      <c r="AF20" s="178">
        <f>IF(P20&gt;0,1,0)</f>
        <v>0</v>
      </c>
      <c r="AG20" s="178">
        <f>IF(Q20&gt;0,1,0)</f>
        <v>0</v>
      </c>
      <c r="AH20" s="178">
        <f>IF(R20&gt;0,1,0)</f>
        <v>0</v>
      </c>
      <c r="AI20" s="178">
        <f>IF(S20&gt;0,1,0)</f>
        <v>0</v>
      </c>
      <c r="AJ20" s="178">
        <f>IF(T20&gt;0,1,0)</f>
        <v>0</v>
      </c>
      <c r="AK20" s="178">
        <f>IF(U20&gt;0,1,0)</f>
        <v>0</v>
      </c>
      <c r="AL20" s="179"/>
      <c r="AM20" s="178">
        <f>SUM(X20:AK20)</f>
        <v>3</v>
      </c>
      <c r="AN20" s="178">
        <f>IF($AM20&gt;4,SMALL($H20:$U20,1),0)</f>
        <v>0</v>
      </c>
      <c r="AO20" s="178">
        <f>IF($AM20&gt;5,SMALL($H20:$U20,2),0)</f>
        <v>0</v>
      </c>
      <c r="AP20" s="178">
        <f>IF($AM20&gt;6,SMALL($H20:$U20,3),0)</f>
        <v>0</v>
      </c>
      <c r="AQ20" s="178">
        <f>IF($AM20&gt;7,SMALL($H20:$U20,4),0)</f>
        <v>0</v>
      </c>
      <c r="AR20" s="178">
        <f>IF($AM20&gt;8,SMALL($H20:$U20,5),0)</f>
        <v>0</v>
      </c>
      <c r="AS20" s="178">
        <f>IF($AM20&gt;9,SMALL($H20:$U20,6),0)</f>
        <v>0</v>
      </c>
      <c r="AT20" s="178">
        <f>IF($AM20&gt;10,SMALL($H20:$U20,7),0)</f>
        <v>0</v>
      </c>
      <c r="AU20" s="178">
        <f>IF($AM20&gt;11,SMALL($I20:$U20,8),0)</f>
        <v>0</v>
      </c>
      <c r="AV20" s="178">
        <f>IF($AM20&gt;12,SMALL($I20:$U20,9),0)</f>
        <v>0</v>
      </c>
      <c r="AW20" s="178">
        <f>IF($AM20&gt;13,SMALL($I20:$U20,9),0)</f>
        <v>0</v>
      </c>
    </row>
    <row r="21" spans="1:49" x14ac:dyDescent="0.25">
      <c r="A21" s="129" t="s">
        <v>67</v>
      </c>
      <c r="B21" s="183">
        <v>20</v>
      </c>
      <c r="C21" s="171">
        <v>18</v>
      </c>
      <c r="D21" s="172"/>
      <c r="E21" s="173">
        <f>F21/$F$2*1000</f>
        <v>670.17754894163352</v>
      </c>
      <c r="F21" s="173">
        <f>G21-(SUM(AN21:AV21))</f>
        <v>2673.156080425581</v>
      </c>
      <c r="G21" s="174">
        <f>SUM(H21:S21)</f>
        <v>2673.156080425581</v>
      </c>
      <c r="H21" s="292"/>
      <c r="I21" s="287">
        <v>887.17293138857269</v>
      </c>
      <c r="J21" s="181"/>
      <c r="K21" s="175"/>
      <c r="L21" s="301"/>
      <c r="M21" s="253">
        <v>925.35483638600226</v>
      </c>
      <c r="N21" s="173"/>
      <c r="O21" s="129">
        <v>860.62831265100624</v>
      </c>
      <c r="P21" s="288"/>
      <c r="Q21" s="127"/>
      <c r="R21" s="155"/>
      <c r="S21" s="248"/>
      <c r="T21" s="127"/>
      <c r="U21" s="244"/>
      <c r="V21" s="176"/>
      <c r="W21" s="179"/>
      <c r="X21" s="178">
        <f>IF(H21&gt;0,1,0)</f>
        <v>0</v>
      </c>
      <c r="Y21" s="178">
        <f>IF(I21&gt;0,1,0)</f>
        <v>1</v>
      </c>
      <c r="Z21" s="178">
        <f>IF(J21&gt;0,1,0)</f>
        <v>0</v>
      </c>
      <c r="AA21" s="178">
        <f>IF(K21&gt;0,1,0)</f>
        <v>0</v>
      </c>
      <c r="AB21" s="178">
        <f>IF(L21&gt;0,1,0)</f>
        <v>0</v>
      </c>
      <c r="AC21" s="178">
        <f>IF(M21&gt;0,1,0)</f>
        <v>1</v>
      </c>
      <c r="AD21" s="178">
        <f>IF(N21&gt;0,1,0)</f>
        <v>0</v>
      </c>
      <c r="AE21" s="178">
        <f>IF(O21&gt;0,1,0)</f>
        <v>1</v>
      </c>
      <c r="AF21" s="178">
        <f>IF(P21&gt;0,1,0)</f>
        <v>0</v>
      </c>
      <c r="AG21" s="178">
        <f>IF(Q21&gt;0,1,0)</f>
        <v>0</v>
      </c>
      <c r="AH21" s="178">
        <f>IF(R21&gt;0,1,0)</f>
        <v>0</v>
      </c>
      <c r="AI21" s="178">
        <f>IF(S21&gt;0,1,0)</f>
        <v>0</v>
      </c>
      <c r="AJ21" s="178">
        <f>IF(T21&gt;0,1,0)</f>
        <v>0</v>
      </c>
      <c r="AK21" s="178">
        <f>IF(U21&gt;0,1,0)</f>
        <v>0</v>
      </c>
      <c r="AL21" s="179"/>
      <c r="AM21" s="178">
        <f>SUM(X21:AK21)</f>
        <v>3</v>
      </c>
      <c r="AN21" s="178">
        <f>IF($AM21&gt;4,SMALL($H21:$U21,1),0)</f>
        <v>0</v>
      </c>
      <c r="AO21" s="178">
        <f>IF($AM21&gt;5,SMALL($H21:$U21,2),0)</f>
        <v>0</v>
      </c>
      <c r="AP21" s="178">
        <f>IF($AM21&gt;6,SMALL($H21:$U21,3),0)</f>
        <v>0</v>
      </c>
      <c r="AQ21" s="178">
        <f>IF($AM21&gt;7,SMALL($H21:$U21,4),0)</f>
        <v>0</v>
      </c>
      <c r="AR21" s="178">
        <f>IF($AM21&gt;8,SMALL($H21:$U21,5),0)</f>
        <v>0</v>
      </c>
      <c r="AS21" s="178">
        <f>IF($AM21&gt;9,SMALL($H21:$U21,6),0)</f>
        <v>0</v>
      </c>
      <c r="AT21" s="178">
        <f>IF($AM21&gt;10,SMALL($H21:$U21,7),0)</f>
        <v>0</v>
      </c>
      <c r="AU21" s="178">
        <f>IF($AM21&gt;11,SMALL($I21:$U21,8),0)</f>
        <v>0</v>
      </c>
      <c r="AV21" s="178">
        <f>IF($AM21&gt;12,SMALL($I21:$U21,9),0)</f>
        <v>0</v>
      </c>
      <c r="AW21" s="178">
        <f>IF($AM21&gt;13,SMALL($I21:$U21,9),0)</f>
        <v>0</v>
      </c>
    </row>
    <row r="22" spans="1:49" x14ac:dyDescent="0.25">
      <c r="A22" s="129" t="s">
        <v>34</v>
      </c>
      <c r="B22" s="117">
        <v>21</v>
      </c>
      <c r="C22" s="171">
        <v>19</v>
      </c>
      <c r="D22" s="183"/>
      <c r="E22" s="173">
        <f>F22/$F$2*1000</f>
        <v>638.32440616099859</v>
      </c>
      <c r="F22" s="173">
        <f>G22-(SUM(AN22:AV22))</f>
        <v>2546.1025519402001</v>
      </c>
      <c r="G22" s="174">
        <f>SUM(H22:S22)</f>
        <v>2546.1025519402001</v>
      </c>
      <c r="H22" s="253"/>
      <c r="I22" s="253"/>
      <c r="J22" s="175"/>
      <c r="K22" s="169"/>
      <c r="L22" s="287">
        <v>956.21855506731129</v>
      </c>
      <c r="M22" s="253"/>
      <c r="N22" s="169"/>
      <c r="O22" s="173"/>
      <c r="P22" s="253"/>
      <c r="Q22" s="173"/>
      <c r="R22" s="129">
        <v>761.18524683701719</v>
      </c>
      <c r="S22" s="251">
        <v>828.69875003587151</v>
      </c>
      <c r="T22" s="173"/>
      <c r="U22" s="245"/>
      <c r="V22" s="187"/>
      <c r="W22" s="179"/>
      <c r="X22" s="178">
        <f>IF(H22&gt;0,1,0)</f>
        <v>0</v>
      </c>
      <c r="Y22" s="178">
        <f>IF(I22&gt;0,1,0)</f>
        <v>0</v>
      </c>
      <c r="Z22" s="178">
        <f>IF(J22&gt;0,1,0)</f>
        <v>0</v>
      </c>
      <c r="AA22" s="178">
        <f>IF(K22&gt;0,1,0)</f>
        <v>0</v>
      </c>
      <c r="AB22" s="178">
        <f>IF(L22&gt;0,1,0)</f>
        <v>1</v>
      </c>
      <c r="AC22" s="178">
        <f>IF(M22&gt;0,1,0)</f>
        <v>0</v>
      </c>
      <c r="AD22" s="178">
        <f>IF(N22&gt;0,1,0)</f>
        <v>0</v>
      </c>
      <c r="AE22" s="178">
        <f>IF(O22&gt;0,1,0)</f>
        <v>0</v>
      </c>
      <c r="AF22" s="178">
        <f>IF(P22&gt;0,1,0)</f>
        <v>0</v>
      </c>
      <c r="AG22" s="178">
        <f>IF(Q22&gt;0,1,0)</f>
        <v>0</v>
      </c>
      <c r="AH22" s="178">
        <f>IF(R22&gt;0,1,0)</f>
        <v>1</v>
      </c>
      <c r="AI22" s="178">
        <f>IF(S22&gt;0,1,0)</f>
        <v>1</v>
      </c>
      <c r="AJ22" s="178">
        <f>IF(T22&gt;0,1,0)</f>
        <v>0</v>
      </c>
      <c r="AK22" s="178">
        <f>IF(U22&gt;0,1,0)</f>
        <v>0</v>
      </c>
      <c r="AL22" s="179"/>
      <c r="AM22" s="178">
        <f>SUM(X22:AK22)</f>
        <v>3</v>
      </c>
      <c r="AN22" s="178">
        <f>IF($AM22&gt;4,SMALL($H22:$U22,1),0)</f>
        <v>0</v>
      </c>
      <c r="AO22" s="178">
        <f>IF($AM22&gt;5,SMALL($H22:$U22,2),0)</f>
        <v>0</v>
      </c>
      <c r="AP22" s="178">
        <f>IF($AM22&gt;6,SMALL($H22:$U22,3),0)</f>
        <v>0</v>
      </c>
      <c r="AQ22" s="178">
        <f>IF($AM22&gt;7,SMALL($H22:$U22,4),0)</f>
        <v>0</v>
      </c>
      <c r="AR22" s="178">
        <f>IF($AM22&gt;8,SMALL($H22:$U22,5),0)</f>
        <v>0</v>
      </c>
      <c r="AS22" s="178">
        <f>IF($AM22&gt;9,SMALL($H22:$U22,6),0)</f>
        <v>0</v>
      </c>
      <c r="AT22" s="178">
        <f>IF($AM22&gt;10,SMALL($H22:$U22,7),0)</f>
        <v>0</v>
      </c>
      <c r="AU22" s="178">
        <f>IF($AM22&gt;11,SMALL($I22:$U22,8),0)</f>
        <v>0</v>
      </c>
      <c r="AV22" s="178">
        <f>IF($AM22&gt;12,SMALL($I22:$U22,9),0)</f>
        <v>0</v>
      </c>
      <c r="AW22" s="178">
        <f>IF($AM22&gt;13,SMALL($I22:$U22,9),0)</f>
        <v>0</v>
      </c>
    </row>
    <row r="23" spans="1:49" x14ac:dyDescent="0.25">
      <c r="A23" s="122" t="s">
        <v>70</v>
      </c>
      <c r="B23" s="183">
        <v>22</v>
      </c>
      <c r="C23" s="171">
        <v>20</v>
      </c>
      <c r="D23" s="183"/>
      <c r="E23" s="173">
        <f>F23/$F$2*1000</f>
        <v>633.9470358012087</v>
      </c>
      <c r="F23" s="173">
        <f>G23-(SUM(AN23:AV23))</f>
        <v>2528.6424113968078</v>
      </c>
      <c r="G23" s="174">
        <f>SUM(H23:S23)</f>
        <v>2528.6424113968078</v>
      </c>
      <c r="H23" s="294"/>
      <c r="I23" s="252"/>
      <c r="J23" s="181"/>
      <c r="K23" s="175"/>
      <c r="L23" s="287">
        <v>820.4489488361977</v>
      </c>
      <c r="M23" s="286"/>
      <c r="N23" s="173"/>
      <c r="O23" s="173"/>
      <c r="P23" s="253">
        <v>828.22835004744013</v>
      </c>
      <c r="Q23" s="127"/>
      <c r="R23" s="193"/>
      <c r="S23" s="250">
        <v>879.96511251316986</v>
      </c>
      <c r="T23" s="127"/>
      <c r="U23" s="244"/>
      <c r="V23" s="187"/>
      <c r="W23" s="179"/>
      <c r="X23" s="178">
        <f>IF(H23&gt;0,1,0)</f>
        <v>0</v>
      </c>
      <c r="Y23" s="178">
        <f>IF(I23&gt;0,1,0)</f>
        <v>0</v>
      </c>
      <c r="Z23" s="178">
        <f>IF(J23&gt;0,1,0)</f>
        <v>0</v>
      </c>
      <c r="AA23" s="178">
        <f>IF(K23&gt;0,1,0)</f>
        <v>0</v>
      </c>
      <c r="AB23" s="178">
        <f>IF(L23&gt;0,1,0)</f>
        <v>1</v>
      </c>
      <c r="AC23" s="178">
        <f>IF(M23&gt;0,1,0)</f>
        <v>0</v>
      </c>
      <c r="AD23" s="178">
        <f>IF(N23&gt;0,1,0)</f>
        <v>0</v>
      </c>
      <c r="AE23" s="178">
        <f>IF(O23&gt;0,1,0)</f>
        <v>0</v>
      </c>
      <c r="AF23" s="178">
        <f>IF(P23&gt;0,1,0)</f>
        <v>1</v>
      </c>
      <c r="AG23" s="178">
        <f>IF(Q23&gt;0,1,0)</f>
        <v>0</v>
      </c>
      <c r="AH23" s="178">
        <f>IF(R23&gt;0,1,0)</f>
        <v>0</v>
      </c>
      <c r="AI23" s="178">
        <f>IF(S23&gt;0,1,0)</f>
        <v>1</v>
      </c>
      <c r="AJ23" s="178">
        <f>IF(T23&gt;0,1,0)</f>
        <v>0</v>
      </c>
      <c r="AK23" s="178">
        <f>IF(U23&gt;0,1,0)</f>
        <v>0</v>
      </c>
      <c r="AL23" s="179"/>
      <c r="AM23" s="178">
        <f>SUM(X23:AK23)</f>
        <v>3</v>
      </c>
      <c r="AN23" s="178">
        <f>IF($AM23&gt;4,SMALL($H23:$U23,1),0)</f>
        <v>0</v>
      </c>
      <c r="AO23" s="178">
        <f>IF($AM23&gt;5,SMALL($H23:$U23,2),0)</f>
        <v>0</v>
      </c>
      <c r="AP23" s="178">
        <f>IF($AM23&gt;6,SMALL($H23:$U23,3),0)</f>
        <v>0</v>
      </c>
      <c r="AQ23" s="178">
        <f>IF($AM23&gt;7,SMALL($H23:$U23,4),0)</f>
        <v>0</v>
      </c>
      <c r="AR23" s="178">
        <f>IF($AM23&gt;8,SMALL($H23:$U23,5),0)</f>
        <v>0</v>
      </c>
      <c r="AS23" s="178">
        <f>IF($AM23&gt;9,SMALL($H23:$U23,6),0)</f>
        <v>0</v>
      </c>
      <c r="AT23" s="178">
        <f>IF($AM23&gt;10,SMALL($H23:$U23,7),0)</f>
        <v>0</v>
      </c>
      <c r="AU23" s="178">
        <f>IF($AM23&gt;11,SMALL($I23:$U23,8),0)</f>
        <v>0</v>
      </c>
      <c r="AV23" s="178">
        <f>IF($AM23&gt;12,SMALL($I23:$U23,9),0)</f>
        <v>0</v>
      </c>
      <c r="AW23" s="178">
        <f>IF($AM23&gt;13,SMALL($I23:$U23,9),0)</f>
        <v>0</v>
      </c>
    </row>
    <row r="24" spans="1:49" x14ac:dyDescent="0.25">
      <c r="A24" s="156" t="s">
        <v>72</v>
      </c>
      <c r="B24" s="183">
        <v>23</v>
      </c>
      <c r="C24" s="171">
        <v>21</v>
      </c>
      <c r="D24" s="183"/>
      <c r="E24" s="173">
        <f>F24/$F$2*1000</f>
        <v>612.59820343994124</v>
      </c>
      <c r="F24" s="173">
        <f>G24-(SUM(AN24:AV24))</f>
        <v>2443.4877219766186</v>
      </c>
      <c r="G24" s="174">
        <f>SUM(H24:S24)</f>
        <v>2443.4877219766186</v>
      </c>
      <c r="H24" s="294"/>
      <c r="I24" s="292"/>
      <c r="J24" s="181"/>
      <c r="K24" s="174"/>
      <c r="L24" s="287">
        <v>848.01302982203106</v>
      </c>
      <c r="M24" s="286"/>
      <c r="N24" s="173"/>
      <c r="O24" s="173"/>
      <c r="P24" s="253">
        <v>803.90180354447057</v>
      </c>
      <c r="Q24" s="185"/>
      <c r="R24" s="155"/>
      <c r="S24" s="250">
        <v>791.57288861011682</v>
      </c>
      <c r="T24" s="185"/>
      <c r="U24" s="244"/>
      <c r="V24" s="187"/>
      <c r="W24" s="186"/>
      <c r="X24" s="178">
        <f>IF(H24&gt;0,1,0)</f>
        <v>0</v>
      </c>
      <c r="Y24" s="178">
        <f>IF(I24&gt;0,1,0)</f>
        <v>0</v>
      </c>
      <c r="Z24" s="178">
        <f>IF(J24&gt;0,1,0)</f>
        <v>0</v>
      </c>
      <c r="AA24" s="178">
        <f>IF(K24&gt;0,1,0)</f>
        <v>0</v>
      </c>
      <c r="AB24" s="178">
        <f>IF(L24&gt;0,1,0)</f>
        <v>1</v>
      </c>
      <c r="AC24" s="178">
        <f>IF(M24&gt;0,1,0)</f>
        <v>0</v>
      </c>
      <c r="AD24" s="178">
        <f>IF(N24&gt;0,1,0)</f>
        <v>0</v>
      </c>
      <c r="AE24" s="178">
        <f>IF(O24&gt;0,1,0)</f>
        <v>0</v>
      </c>
      <c r="AF24" s="178">
        <f>IF(P24&gt;0,1,0)</f>
        <v>1</v>
      </c>
      <c r="AG24" s="178">
        <f>IF(Q24&gt;0,1,0)</f>
        <v>0</v>
      </c>
      <c r="AH24" s="178">
        <f>IF(R24&gt;0,1,0)</f>
        <v>0</v>
      </c>
      <c r="AI24" s="178">
        <f>IF(S24&gt;0,1,0)</f>
        <v>1</v>
      </c>
      <c r="AJ24" s="178">
        <f>IF(T24&gt;0,1,0)</f>
        <v>0</v>
      </c>
      <c r="AK24" s="178">
        <f>IF(U24&gt;0,1,0)</f>
        <v>0</v>
      </c>
      <c r="AL24" s="179"/>
      <c r="AM24" s="178">
        <f>SUM(X24:AK24)</f>
        <v>3</v>
      </c>
      <c r="AN24" s="178">
        <f>IF($AM24&gt;4,SMALL($H24:$U24,1),0)</f>
        <v>0</v>
      </c>
      <c r="AO24" s="178">
        <f>IF($AM24&gt;5,SMALL($H24:$U24,2),0)</f>
        <v>0</v>
      </c>
      <c r="AP24" s="178">
        <f>IF($AM24&gt;6,SMALL($H24:$U24,3),0)</f>
        <v>0</v>
      </c>
      <c r="AQ24" s="178">
        <f>IF($AM24&gt;7,SMALL($H24:$U24,4),0)</f>
        <v>0</v>
      </c>
      <c r="AR24" s="178">
        <f>IF($AM24&gt;8,SMALL($H24:$U24,5),0)</f>
        <v>0</v>
      </c>
      <c r="AS24" s="178">
        <f>IF($AM24&gt;9,SMALL($H24:$U24,6),0)</f>
        <v>0</v>
      </c>
      <c r="AT24" s="178">
        <f>IF($AM24&gt;10,SMALL($H24:$U24,7),0)</f>
        <v>0</v>
      </c>
      <c r="AU24" s="178">
        <f>IF($AM24&gt;11,SMALL($I24:$U24,8),0)</f>
        <v>0</v>
      </c>
      <c r="AV24" s="178">
        <f>IF($AM24&gt;12,SMALL($I24:$U24,9),0)</f>
        <v>0</v>
      </c>
      <c r="AW24" s="178">
        <f>IF($AM24&gt;13,SMALL($I24:$U24,9),0)</f>
        <v>0</v>
      </c>
    </row>
    <row r="25" spans="1:49" ht="14.5" x14ac:dyDescent="0.35">
      <c r="A25" s="136" t="s">
        <v>58</v>
      </c>
      <c r="B25" s="117">
        <v>24</v>
      </c>
      <c r="C25" s="171">
        <v>22</v>
      </c>
      <c r="D25" s="172"/>
      <c r="E25" s="173">
        <f>F25/$F$2*1000</f>
        <v>596.21361645139018</v>
      </c>
      <c r="F25" s="173">
        <f>G25-(SUM(AN25:AV25))</f>
        <v>2378.1340580067117</v>
      </c>
      <c r="G25" s="174">
        <f>SUM(H25:S25)</f>
        <v>2378.1340580067117</v>
      </c>
      <c r="H25" s="292"/>
      <c r="I25" s="253"/>
      <c r="J25" s="175"/>
      <c r="K25" s="175"/>
      <c r="L25" s="252"/>
      <c r="M25" s="253">
        <v>698.15080581036796</v>
      </c>
      <c r="N25" s="188"/>
      <c r="O25" s="129">
        <v>790.65437111811059</v>
      </c>
      <c r="P25" s="253">
        <v>889.32888107823351</v>
      </c>
      <c r="Q25" s="127"/>
      <c r="R25" s="155"/>
      <c r="S25" s="248"/>
      <c r="T25" s="173"/>
      <c r="U25" s="246"/>
      <c r="V25" s="186"/>
      <c r="W25" s="177"/>
      <c r="X25" s="178">
        <f>IF(H25&gt;0,1,0)</f>
        <v>0</v>
      </c>
      <c r="Y25" s="178">
        <f>IF(I25&gt;0,1,0)</f>
        <v>0</v>
      </c>
      <c r="Z25" s="178">
        <f>IF(J25&gt;0,1,0)</f>
        <v>0</v>
      </c>
      <c r="AA25" s="178">
        <f>IF(K25&gt;0,1,0)</f>
        <v>0</v>
      </c>
      <c r="AB25" s="178">
        <f>IF(L25&gt;0,1,0)</f>
        <v>0</v>
      </c>
      <c r="AC25" s="178">
        <f>IF(M25&gt;0,1,0)</f>
        <v>1</v>
      </c>
      <c r="AD25" s="178">
        <f>IF(N25&gt;0,1,0)</f>
        <v>0</v>
      </c>
      <c r="AE25" s="178">
        <f>IF(O25&gt;0,1,0)</f>
        <v>1</v>
      </c>
      <c r="AF25" s="178">
        <f>IF(P25&gt;0,1,0)</f>
        <v>1</v>
      </c>
      <c r="AG25" s="178">
        <f>IF(Q25&gt;0,1,0)</f>
        <v>0</v>
      </c>
      <c r="AH25" s="178">
        <f>IF(R25&gt;0,1,0)</f>
        <v>0</v>
      </c>
      <c r="AI25" s="178">
        <f>IF(S25&gt;0,1,0)</f>
        <v>0</v>
      </c>
      <c r="AJ25" s="178">
        <f>IF(T25&gt;0,1,0)</f>
        <v>0</v>
      </c>
      <c r="AK25" s="178">
        <f>IF(U25&gt;0,1,0)</f>
        <v>0</v>
      </c>
      <c r="AL25" s="179"/>
      <c r="AM25" s="178">
        <f>SUM(X25:AK25)</f>
        <v>3</v>
      </c>
      <c r="AN25" s="178">
        <f>IF($AM25&gt;4,SMALL($H25:$U25,1),0)</f>
        <v>0</v>
      </c>
      <c r="AO25" s="178">
        <f>IF($AM25&gt;5,SMALL($H25:$U25,2),0)</f>
        <v>0</v>
      </c>
      <c r="AP25" s="178">
        <f>IF($AM25&gt;6,SMALL($H25:$U25,3),0)</f>
        <v>0</v>
      </c>
      <c r="AQ25" s="178">
        <f>IF($AM25&gt;7,SMALL($H25:$U25,4),0)</f>
        <v>0</v>
      </c>
      <c r="AR25" s="178">
        <f>IF($AM25&gt;8,SMALL($H25:$U25,5),0)</f>
        <v>0</v>
      </c>
      <c r="AS25" s="178">
        <f>IF($AM25&gt;9,SMALL($H25:$U25,6),0)</f>
        <v>0</v>
      </c>
      <c r="AT25" s="178">
        <f>IF($AM25&gt;10,SMALL($H25:$U25,7),0)</f>
        <v>0</v>
      </c>
      <c r="AU25" s="178">
        <f>IF($AM25&gt;11,SMALL($I25:$U25,8),0)</f>
        <v>0</v>
      </c>
      <c r="AV25" s="178">
        <f>IF($AM25&gt;12,SMALL($I25:$U25,9),0)</f>
        <v>0</v>
      </c>
      <c r="AW25" s="178">
        <f>IF($AM25&gt;13,SMALL($I25:$U25,9),0)</f>
        <v>0</v>
      </c>
    </row>
    <row r="26" spans="1:49" x14ac:dyDescent="0.25">
      <c r="A26" s="122" t="s">
        <v>77</v>
      </c>
      <c r="B26" s="183">
        <v>25</v>
      </c>
      <c r="C26" s="171">
        <v>23</v>
      </c>
      <c r="D26" s="183"/>
      <c r="E26" s="173">
        <f>F26/$F$2*1000</f>
        <v>531.88418807908522</v>
      </c>
      <c r="F26" s="173">
        <f>G26-(SUM(AN26:AV26))</f>
        <v>2121.5414537404276</v>
      </c>
      <c r="G26" s="174">
        <f>SUM(H26:S26)</f>
        <v>2121.5414537404276</v>
      </c>
      <c r="H26" s="288">
        <v>902.27633802106538</v>
      </c>
      <c r="I26" s="287">
        <v>854.68406230620076</v>
      </c>
      <c r="J26" s="127"/>
      <c r="K26" s="175"/>
      <c r="L26" s="252"/>
      <c r="M26" s="288">
        <v>364.58105341316173</v>
      </c>
      <c r="N26" s="173"/>
      <c r="O26" s="174"/>
      <c r="P26" s="287"/>
      <c r="Q26" s="129"/>
      <c r="R26" s="129"/>
      <c r="S26" s="254"/>
      <c r="T26" s="122"/>
      <c r="U26" s="129"/>
      <c r="V26" s="187"/>
      <c r="W26" s="186"/>
      <c r="X26" s="178">
        <f>IF(H26&gt;0,1,0)</f>
        <v>1</v>
      </c>
      <c r="Y26" s="178">
        <f>IF(I26&gt;0,1,0)</f>
        <v>1</v>
      </c>
      <c r="Z26" s="178">
        <f>IF(J26&gt;0,1,0)</f>
        <v>0</v>
      </c>
      <c r="AA26" s="178">
        <f>IF(K26&gt;0,1,0)</f>
        <v>0</v>
      </c>
      <c r="AB26" s="178">
        <f>IF(L26&gt;0,1,0)</f>
        <v>0</v>
      </c>
      <c r="AC26" s="178">
        <f>IF(M26&gt;0,1,0)</f>
        <v>1</v>
      </c>
      <c r="AD26" s="178">
        <f>IF(N26&gt;0,1,0)</f>
        <v>0</v>
      </c>
      <c r="AE26" s="178">
        <f>IF(O26&gt;0,1,0)</f>
        <v>0</v>
      </c>
      <c r="AF26" s="178">
        <f>IF(P26&gt;0,1,0)</f>
        <v>0</v>
      </c>
      <c r="AG26" s="178">
        <f>IF(Q26&gt;0,1,0)</f>
        <v>0</v>
      </c>
      <c r="AH26" s="178">
        <f>IF(R26&gt;0,1,0)</f>
        <v>0</v>
      </c>
      <c r="AI26" s="178">
        <f>IF(S26&gt;0,1,0)</f>
        <v>0</v>
      </c>
      <c r="AJ26" s="178">
        <f>IF(T26&gt;0,1,0)</f>
        <v>0</v>
      </c>
      <c r="AK26" s="178">
        <f>IF(L56&gt;0,1,0)</f>
        <v>0</v>
      </c>
      <c r="AL26" s="179"/>
      <c r="AM26" s="178">
        <f>SUM(X26:AK26)</f>
        <v>3</v>
      </c>
      <c r="AN26" s="178">
        <f>IF($AM26&gt;4,SMALL($H26:$U26,1),0)</f>
        <v>0</v>
      </c>
      <c r="AO26" s="178">
        <f>IF($AM26&gt;5,SMALL($H26:$U26,2),0)</f>
        <v>0</v>
      </c>
      <c r="AP26" s="178">
        <f>IF($AM26&gt;6,SMALL($H26:$U26,3),0)</f>
        <v>0</v>
      </c>
      <c r="AQ26" s="178">
        <f>IF($AM26&gt;7,SMALL($H26:$U26,4),0)</f>
        <v>0</v>
      </c>
      <c r="AR26" s="178">
        <f>IF($AM26&gt;8,SMALL($H26:$U26,5),0)</f>
        <v>0</v>
      </c>
      <c r="AS26" s="178">
        <f>IF($AM26&gt;9,SMALL($H26:$U26,6),0)</f>
        <v>0</v>
      </c>
      <c r="AT26" s="178">
        <f>IF($AM26&gt;10,SMALL($H26:$U26,7),0)</f>
        <v>0</v>
      </c>
      <c r="AU26" s="178">
        <f>IF($AM26&gt;11,SMALL($I26:$U26,8),0)</f>
        <v>0</v>
      </c>
      <c r="AV26" s="178">
        <f>IF($AM26&gt;12,SMALL($I26:$U26,9),0)</f>
        <v>0</v>
      </c>
      <c r="AW26" s="178">
        <f>IF($AM26&gt;13,SMALL($I26:$U26,9),0)</f>
        <v>0</v>
      </c>
    </row>
    <row r="27" spans="1:49" x14ac:dyDescent="0.25">
      <c r="A27" s="129" t="s">
        <v>13</v>
      </c>
      <c r="B27" s="183">
        <v>26</v>
      </c>
      <c r="C27" s="122"/>
      <c r="D27" s="183"/>
      <c r="E27" s="173">
        <f>F27/$F$2*1000</f>
        <v>498.87128252887163</v>
      </c>
      <c r="F27" s="173">
        <f>G27-(SUM(AN27:AV27))</f>
        <v>1989.8619468046404</v>
      </c>
      <c r="G27" s="174">
        <f>SUM(H27:S27)</f>
        <v>1989.8619468046404</v>
      </c>
      <c r="H27" s="286">
        <v>1000</v>
      </c>
      <c r="I27" s="252"/>
      <c r="J27" s="192"/>
      <c r="K27" s="129">
        <v>989.86194680464041</v>
      </c>
      <c r="L27" s="252"/>
      <c r="M27" s="288"/>
      <c r="N27" s="173"/>
      <c r="O27" s="174"/>
      <c r="P27" s="253"/>
      <c r="Q27" s="174"/>
      <c r="R27" s="193"/>
      <c r="S27" s="248"/>
      <c r="T27" s="174"/>
      <c r="U27" s="245"/>
      <c r="V27" s="190"/>
      <c r="W27" s="186"/>
      <c r="X27" s="178">
        <f>IF(H27&gt;0,1,0)</f>
        <v>1</v>
      </c>
      <c r="Y27" s="178">
        <f>IF(I27&gt;0,1,0)</f>
        <v>0</v>
      </c>
      <c r="Z27" s="178">
        <f>IF(J27&gt;0,1,0)</f>
        <v>0</v>
      </c>
      <c r="AA27" s="178">
        <f>IF(K27&gt;0,1,0)</f>
        <v>1</v>
      </c>
      <c r="AB27" s="178">
        <f>IF(L27&gt;0,1,0)</f>
        <v>0</v>
      </c>
      <c r="AC27" s="178">
        <f>IF(M27&gt;0,1,0)</f>
        <v>0</v>
      </c>
      <c r="AD27" s="178">
        <f>IF(N27&gt;0,1,0)</f>
        <v>0</v>
      </c>
      <c r="AE27" s="178">
        <f>IF(O27&gt;0,1,0)</f>
        <v>0</v>
      </c>
      <c r="AF27" s="178">
        <f>IF(P27&gt;0,1,0)</f>
        <v>0</v>
      </c>
      <c r="AG27" s="178">
        <f>IF(Q27&gt;0,1,0)</f>
        <v>0</v>
      </c>
      <c r="AH27" s="178">
        <f>IF(R27&gt;0,1,0)</f>
        <v>0</v>
      </c>
      <c r="AI27" s="178">
        <f>IF(S27&gt;0,1,0)</f>
        <v>0</v>
      </c>
      <c r="AJ27" s="178">
        <f>IF(T27&gt;0,1,0)</f>
        <v>0</v>
      </c>
      <c r="AK27" s="178">
        <f>IF(U27&gt;0,1,0)</f>
        <v>0</v>
      </c>
      <c r="AL27" s="179"/>
      <c r="AM27" s="178">
        <f>SUM(X27:AK27)</f>
        <v>2</v>
      </c>
      <c r="AN27" s="178">
        <f>IF($AM27&gt;4,SMALL($H27:$U27,1),0)</f>
        <v>0</v>
      </c>
      <c r="AO27" s="178">
        <f>IF($AM27&gt;5,SMALL($H27:$U27,2),0)</f>
        <v>0</v>
      </c>
      <c r="AP27" s="178">
        <f>IF($AM27&gt;6,SMALL($H27:$U27,3),0)</f>
        <v>0</v>
      </c>
      <c r="AQ27" s="178">
        <f>IF($AM27&gt;7,SMALL($H27:$U27,4),0)</f>
        <v>0</v>
      </c>
      <c r="AR27" s="178">
        <f>IF($AM27&gt;8,SMALL($H27:$U27,5),0)</f>
        <v>0</v>
      </c>
      <c r="AS27" s="178">
        <f>IF($AM27&gt;9,SMALL($H27:$U27,6),0)</f>
        <v>0</v>
      </c>
      <c r="AT27" s="178">
        <f>IF($AM27&gt;10,SMALL($H27:$U27,7),0)</f>
        <v>0</v>
      </c>
      <c r="AU27" s="178">
        <f>IF($AM27&gt;11,SMALL($I27:$U27,8),0)</f>
        <v>0</v>
      </c>
      <c r="AV27" s="178">
        <f>IF($AM27&gt;12,SMALL($I27:$U27,9),0)</f>
        <v>0</v>
      </c>
      <c r="AW27" s="178">
        <f>IF($AM27&gt;13,SMALL($I27:$U27,9),0)</f>
        <v>0</v>
      </c>
    </row>
    <row r="28" spans="1:49" x14ac:dyDescent="0.25">
      <c r="A28" s="129" t="s">
        <v>40</v>
      </c>
      <c r="B28" s="117">
        <v>27</v>
      </c>
      <c r="C28" s="183"/>
      <c r="D28" s="172"/>
      <c r="E28" s="173">
        <f>F28/$F$2*1000</f>
        <v>487.19598615506487</v>
      </c>
      <c r="F28" s="173">
        <f>G28-(SUM(AN28:AV28))</f>
        <v>1943.2923630552295</v>
      </c>
      <c r="G28" s="174">
        <f>SUM(H28:S28)</f>
        <v>1943.2923630552295</v>
      </c>
      <c r="H28" s="295"/>
      <c r="I28" s="252"/>
      <c r="J28" s="172"/>
      <c r="K28" s="175"/>
      <c r="L28" s="287">
        <v>991.5844750395529</v>
      </c>
      <c r="M28" s="288"/>
      <c r="N28" s="175"/>
      <c r="O28" s="197"/>
      <c r="P28" s="288"/>
      <c r="Q28" s="174"/>
      <c r="R28" s="193"/>
      <c r="S28" s="250">
        <v>951.70788801567676</v>
      </c>
      <c r="T28" s="174"/>
      <c r="U28" s="244"/>
      <c r="V28" s="187"/>
      <c r="W28" s="179"/>
      <c r="X28" s="178">
        <f>IF(H28&gt;0,1,0)</f>
        <v>0</v>
      </c>
      <c r="Y28" s="178">
        <f>IF(I28&gt;0,1,0)</f>
        <v>0</v>
      </c>
      <c r="Z28" s="178">
        <f>IF(J28&gt;0,1,0)</f>
        <v>0</v>
      </c>
      <c r="AA28" s="178">
        <f>IF(K28&gt;0,1,0)</f>
        <v>0</v>
      </c>
      <c r="AB28" s="178">
        <f>IF(L28&gt;0,1,0)</f>
        <v>1</v>
      </c>
      <c r="AC28" s="178">
        <f>IF(M28&gt;0,1,0)</f>
        <v>0</v>
      </c>
      <c r="AD28" s="178">
        <f>IF(N28&gt;0,1,0)</f>
        <v>0</v>
      </c>
      <c r="AE28" s="178">
        <f>IF(O28&gt;0,1,0)</f>
        <v>0</v>
      </c>
      <c r="AF28" s="178">
        <f>IF(P28&gt;0,1,0)</f>
        <v>0</v>
      </c>
      <c r="AG28" s="178">
        <f>IF(Q28&gt;0,1,0)</f>
        <v>0</v>
      </c>
      <c r="AH28" s="178">
        <f>IF(R28&gt;0,1,0)</f>
        <v>0</v>
      </c>
      <c r="AI28" s="178">
        <f>IF(S28&gt;0,1,0)</f>
        <v>1</v>
      </c>
      <c r="AJ28" s="178">
        <f>IF(T28&gt;0,1,0)</f>
        <v>0</v>
      </c>
      <c r="AK28" s="178">
        <f>IF(U28&gt;0,1,0)</f>
        <v>0</v>
      </c>
      <c r="AL28" s="179"/>
      <c r="AM28" s="178">
        <f>SUM(X28:AK28)</f>
        <v>2</v>
      </c>
      <c r="AN28" s="178">
        <f>IF($AM28&gt;4,SMALL($H28:$U28,1),0)</f>
        <v>0</v>
      </c>
      <c r="AO28" s="178">
        <f>IF($AM28&gt;5,SMALL($H28:$U28,2),0)</f>
        <v>0</v>
      </c>
      <c r="AP28" s="178">
        <f>IF($AM28&gt;6,SMALL($H28:$U28,3),0)</f>
        <v>0</v>
      </c>
      <c r="AQ28" s="178">
        <f>IF($AM28&gt;7,SMALL($H28:$U28,4),0)</f>
        <v>0</v>
      </c>
      <c r="AR28" s="178">
        <f>IF($AM28&gt;8,SMALL($H28:$U28,5),0)</f>
        <v>0</v>
      </c>
      <c r="AS28" s="178">
        <f>IF($AM28&gt;9,SMALL($H28:$U28,6),0)</f>
        <v>0</v>
      </c>
      <c r="AT28" s="178">
        <f>IF($AM28&gt;10,SMALL($H28:$U28,7),0)</f>
        <v>0</v>
      </c>
      <c r="AU28" s="178">
        <f>IF($AM28&gt;11,SMALL($I28:$U28,8),0)</f>
        <v>0</v>
      </c>
      <c r="AV28" s="178">
        <f>IF($AM28&gt;12,SMALL($I28:$U28,9),0)</f>
        <v>0</v>
      </c>
      <c r="AW28" s="178">
        <f>IF($AM28&gt;13,SMALL($I28:$U28,9),0)</f>
        <v>0</v>
      </c>
    </row>
    <row r="29" spans="1:49" x14ac:dyDescent="0.25">
      <c r="A29" s="129" t="s">
        <v>37</v>
      </c>
      <c r="B29" s="183">
        <v>28</v>
      </c>
      <c r="C29" s="122"/>
      <c r="D29" s="183"/>
      <c r="E29" s="173">
        <f>F29/$F$2*1000</f>
        <v>480.42722239161071</v>
      </c>
      <c r="F29" s="173">
        <f>G29-(SUM(AN29:AV29))</f>
        <v>1916.2936042340539</v>
      </c>
      <c r="G29" s="174">
        <f>SUM(H29:S29)</f>
        <v>1916.2936042340539</v>
      </c>
      <c r="H29" s="294"/>
      <c r="I29" s="292"/>
      <c r="J29" s="181"/>
      <c r="K29" s="300"/>
      <c r="L29" s="287">
        <v>1000</v>
      </c>
      <c r="M29" s="287"/>
      <c r="N29" s="173"/>
      <c r="O29" s="173"/>
      <c r="P29" s="287"/>
      <c r="Q29" s="122"/>
      <c r="R29" s="129"/>
      <c r="S29" s="249">
        <v>916.29360423405376</v>
      </c>
      <c r="T29" s="185"/>
      <c r="U29" s="129"/>
      <c r="V29" s="187"/>
      <c r="W29" s="179"/>
      <c r="X29" s="178">
        <f>IF(H29&gt;0,1,0)</f>
        <v>0</v>
      </c>
      <c r="Y29" s="178">
        <f>IF(I29&gt;0,1,0)</f>
        <v>0</v>
      </c>
      <c r="Z29" s="178">
        <f>IF(J29&gt;0,1,0)</f>
        <v>0</v>
      </c>
      <c r="AA29" s="178">
        <f>IF(K29&gt;0,1,0)</f>
        <v>0</v>
      </c>
      <c r="AB29" s="178">
        <f>IF(L29&gt;0,1,0)</f>
        <v>1</v>
      </c>
      <c r="AC29" s="178">
        <f>IF(M29&gt;0,1,0)</f>
        <v>0</v>
      </c>
      <c r="AD29" s="178">
        <f>IF(N29&gt;0,1,0)</f>
        <v>0</v>
      </c>
      <c r="AE29" s="178">
        <f>IF(O29&gt;0,1,0)</f>
        <v>0</v>
      </c>
      <c r="AF29" s="178">
        <f>IF(P29&gt;0,1,0)</f>
        <v>0</v>
      </c>
      <c r="AG29" s="178">
        <f>IF(Q29&gt;0,1,0)</f>
        <v>0</v>
      </c>
      <c r="AH29" s="178">
        <f>IF(R29&gt;0,1,0)</f>
        <v>0</v>
      </c>
      <c r="AI29" s="178">
        <f>IF(S29&gt;0,1,0)</f>
        <v>1</v>
      </c>
      <c r="AJ29" s="178">
        <f>IF(T29&gt;0,1,0)</f>
        <v>0</v>
      </c>
      <c r="AK29" s="178">
        <f>IF(U29&gt;0,1,0)</f>
        <v>0</v>
      </c>
      <c r="AL29" s="179"/>
      <c r="AM29" s="178">
        <f>IF(W29&gt;0,1,0)</f>
        <v>0</v>
      </c>
      <c r="AN29" s="178">
        <f>IF($AM29&gt;4,SMALL($H29:$U29,1),0)</f>
        <v>0</v>
      </c>
      <c r="AO29" s="178">
        <f>IF($AM29&gt;5,SMALL($H29:$U29,2),0)</f>
        <v>0</v>
      </c>
      <c r="AP29" s="178">
        <f>IF($AM29&gt;6,SMALL($H29:$U29,3),0)</f>
        <v>0</v>
      </c>
      <c r="AQ29" s="178">
        <f>IF($AM29&gt;7,SMALL($H29:$U29,4),0)</f>
        <v>0</v>
      </c>
      <c r="AR29" s="178">
        <f>IF($AM29&gt;8,SMALL($H29:$U29,5),0)</f>
        <v>0</v>
      </c>
      <c r="AS29" s="178">
        <f>IF($AM29&gt;9,SMALL($H29:$U29,6),0)</f>
        <v>0</v>
      </c>
      <c r="AT29" s="178">
        <f>IF($AM29&gt;10,SMALL($H29:$U29,7),0)</f>
        <v>0</v>
      </c>
      <c r="AU29" s="178">
        <f>IF($AM29&gt;11,SMALL($I29:$U29,8),0)</f>
        <v>0</v>
      </c>
      <c r="AV29" s="178">
        <f>IF($AM29&gt;12,SMALL($I29:$U29,9),0)</f>
        <v>0</v>
      </c>
      <c r="AW29" s="178">
        <f>IF($AM29&gt;13,SMALL($I29:$U29,9),0)</f>
        <v>0</v>
      </c>
    </row>
    <row r="30" spans="1:49" x14ac:dyDescent="0.25">
      <c r="A30" s="122" t="s">
        <v>7</v>
      </c>
      <c r="B30" s="183">
        <v>29</v>
      </c>
      <c r="C30" s="171">
        <v>24</v>
      </c>
      <c r="D30" s="169"/>
      <c r="E30" s="173">
        <f>F30/$F$2*1000</f>
        <v>464.25835740641151</v>
      </c>
      <c r="F30" s="173">
        <f>G30-(SUM(AN30:AV30))</f>
        <v>1851.800396699688</v>
      </c>
      <c r="G30" s="174">
        <f>SUM(H30:S30)</f>
        <v>1851.800396699688</v>
      </c>
      <c r="H30" s="253"/>
      <c r="I30" s="253"/>
      <c r="J30" s="194"/>
      <c r="K30" s="169"/>
      <c r="L30" s="253"/>
      <c r="M30" s="253"/>
      <c r="N30" s="169"/>
      <c r="O30" s="173"/>
      <c r="P30" s="286"/>
      <c r="Q30" s="185"/>
      <c r="R30" s="129">
        <v>955.38364086700051</v>
      </c>
      <c r="S30" s="249">
        <v>896.41675583268761</v>
      </c>
      <c r="T30" s="185"/>
      <c r="U30" s="247"/>
      <c r="V30" s="187"/>
      <c r="W30" s="179"/>
      <c r="X30" s="178">
        <f>IF(H30&gt;0,1,0)</f>
        <v>0</v>
      </c>
      <c r="Y30" s="178">
        <f>IF(I30&gt;0,1,0)</f>
        <v>0</v>
      </c>
      <c r="Z30" s="178">
        <f>IF(J30&gt;0,1,0)</f>
        <v>0</v>
      </c>
      <c r="AA30" s="178">
        <f>IF(K30&gt;0,1,0)</f>
        <v>0</v>
      </c>
      <c r="AB30" s="178">
        <f>IF(L30&gt;0,1,0)</f>
        <v>0</v>
      </c>
      <c r="AC30" s="178">
        <f>IF(M30&gt;0,1,0)</f>
        <v>0</v>
      </c>
      <c r="AD30" s="178">
        <f>IF(N30&gt;0,1,0)</f>
        <v>0</v>
      </c>
      <c r="AE30" s="178">
        <f>IF(O30&gt;0,1,0)</f>
        <v>0</v>
      </c>
      <c r="AF30" s="178">
        <f>IF(P30&gt;0,1,0)</f>
        <v>0</v>
      </c>
      <c r="AG30" s="178">
        <f>IF(Q30&gt;0,1,0)</f>
        <v>0</v>
      </c>
      <c r="AH30" s="178">
        <f>IF(R30&gt;0,1,0)</f>
        <v>1</v>
      </c>
      <c r="AI30" s="178">
        <f>IF(S30&gt;0,1,0)</f>
        <v>1</v>
      </c>
      <c r="AJ30" s="178">
        <f>IF(T30&gt;0,1,0)</f>
        <v>0</v>
      </c>
      <c r="AK30" s="178">
        <f>IF(U30&gt;0,1,0)</f>
        <v>0</v>
      </c>
      <c r="AL30" s="179"/>
      <c r="AM30" s="178">
        <f>SUM(X30:AK30)</f>
        <v>2</v>
      </c>
      <c r="AN30" s="178">
        <f>IF($AM30&gt;4,SMALL($H30:$U30,1),0)</f>
        <v>0</v>
      </c>
      <c r="AO30" s="178">
        <f>IF($AM30&gt;5,SMALL($H30:$U30,2),0)</f>
        <v>0</v>
      </c>
      <c r="AP30" s="178">
        <f>IF($AM30&gt;6,SMALL($H30:$U30,3),0)</f>
        <v>0</v>
      </c>
      <c r="AQ30" s="178">
        <f>IF($AM30&gt;7,SMALL($H30:$U30,4),0)</f>
        <v>0</v>
      </c>
      <c r="AR30" s="178">
        <f>IF($AM30&gt;8,SMALL($H30:$U30,5),0)</f>
        <v>0</v>
      </c>
      <c r="AS30" s="178">
        <f>IF($AM30&gt;9,SMALL($H30:$U30,6),0)</f>
        <v>0</v>
      </c>
      <c r="AT30" s="178">
        <f>IF($AM30&gt;10,SMALL($H30:$U30,7),0)</f>
        <v>0</v>
      </c>
      <c r="AU30" s="178">
        <f>IF($AM30&gt;11,SMALL($I30:$U30,8),0)</f>
        <v>0</v>
      </c>
      <c r="AV30" s="178">
        <f>IF($AM30&gt;12,SMALL($I30:$U30,9),0)</f>
        <v>0</v>
      </c>
      <c r="AW30" s="178">
        <f>IF($AM30&gt;13,SMALL($I30:$U30,9),0)</f>
        <v>0</v>
      </c>
    </row>
    <row r="31" spans="1:49" x14ac:dyDescent="0.25">
      <c r="A31" s="129" t="s">
        <v>39</v>
      </c>
      <c r="B31" s="117">
        <v>30</v>
      </c>
      <c r="C31" s="122"/>
      <c r="D31" s="183"/>
      <c r="E31" s="173">
        <f>F31/$F$2*1000</f>
        <v>456.23641902694635</v>
      </c>
      <c r="F31" s="173">
        <f>G31-(SUM(AN31:AV31))</f>
        <v>1819.803064963148</v>
      </c>
      <c r="G31" s="174">
        <f>SUM(H31:S31)</f>
        <v>1819.803064963148</v>
      </c>
      <c r="H31" s="253"/>
      <c r="I31" s="253"/>
      <c r="J31" s="127"/>
      <c r="K31" s="169"/>
      <c r="L31" s="287">
        <v>933.6209285042894</v>
      </c>
      <c r="M31" s="253"/>
      <c r="N31" s="169"/>
      <c r="O31" s="173"/>
      <c r="P31" s="253"/>
      <c r="Q31" s="173"/>
      <c r="R31" s="155"/>
      <c r="S31" s="249">
        <v>886.18213645885862</v>
      </c>
      <c r="T31" s="173"/>
      <c r="U31" s="246"/>
      <c r="V31" s="187"/>
      <c r="W31" s="179"/>
      <c r="X31" s="178">
        <f>IF(H31&gt;0,1,0)</f>
        <v>0</v>
      </c>
      <c r="Y31" s="178">
        <f>IF(I31&gt;0,1,0)</f>
        <v>0</v>
      </c>
      <c r="Z31" s="178">
        <f>IF(J31&gt;0,1,0)</f>
        <v>0</v>
      </c>
      <c r="AA31" s="178">
        <f>IF(K31&gt;0,1,0)</f>
        <v>0</v>
      </c>
      <c r="AB31" s="178">
        <f>IF(L31&gt;0,1,0)</f>
        <v>1</v>
      </c>
      <c r="AC31" s="178">
        <f>IF(M31&gt;0,1,0)</f>
        <v>0</v>
      </c>
      <c r="AD31" s="178">
        <f>IF(N31&gt;0,1,0)</f>
        <v>0</v>
      </c>
      <c r="AE31" s="178">
        <f>IF(O31&gt;0,1,0)</f>
        <v>0</v>
      </c>
      <c r="AF31" s="178">
        <f>IF(P31&gt;0,1,0)</f>
        <v>0</v>
      </c>
      <c r="AG31" s="178">
        <f>IF(Q31&gt;0,1,0)</f>
        <v>0</v>
      </c>
      <c r="AH31" s="178">
        <f>IF(R31&gt;0,1,0)</f>
        <v>0</v>
      </c>
      <c r="AI31" s="178">
        <f>IF(S31&gt;0,1,0)</f>
        <v>1</v>
      </c>
      <c r="AJ31" s="178">
        <f>IF(T31&gt;0,1,0)</f>
        <v>0</v>
      </c>
      <c r="AK31" s="178">
        <f>IF(U31&gt;0,1,0)</f>
        <v>0</v>
      </c>
      <c r="AL31" s="179"/>
      <c r="AM31" s="178">
        <f>SUM(X31:AK31)</f>
        <v>2</v>
      </c>
      <c r="AN31" s="178">
        <f>IF($AM31&gt;4,SMALL($H31:$U31,1),0)</f>
        <v>0</v>
      </c>
      <c r="AO31" s="178">
        <f>IF($AM31&gt;5,SMALL($H31:$U31,2),0)</f>
        <v>0</v>
      </c>
      <c r="AP31" s="178">
        <f>IF($AM31&gt;6,SMALL($H31:$U31,3),0)</f>
        <v>0</v>
      </c>
      <c r="AQ31" s="178">
        <f>IF($AM31&gt;7,SMALL($H31:$U31,4),0)</f>
        <v>0</v>
      </c>
      <c r="AR31" s="178">
        <f>IF($AM31&gt;8,SMALL($H31:$U31,5),0)</f>
        <v>0</v>
      </c>
      <c r="AS31" s="178">
        <f>IF($AM31&gt;9,SMALL($H31:$U31,6),0)</f>
        <v>0</v>
      </c>
      <c r="AT31" s="178">
        <f>IF($AM31&gt;10,SMALL($H31:$U31,7),0)</f>
        <v>0</v>
      </c>
      <c r="AU31" s="178">
        <f>IF($AM31&gt;11,SMALL($I31:$U31,8),0)</f>
        <v>0</v>
      </c>
      <c r="AV31" s="178">
        <f>IF($AM31&gt;12,SMALL($I31:$U31,9),0)</f>
        <v>0</v>
      </c>
      <c r="AW31" s="178">
        <f>IF($AM31&gt;13,SMALL($I31:$U31,9),0)</f>
        <v>0</v>
      </c>
    </row>
    <row r="32" spans="1:49" x14ac:dyDescent="0.25">
      <c r="A32" s="129" t="s">
        <v>49</v>
      </c>
      <c r="B32" s="183">
        <v>31</v>
      </c>
      <c r="C32" s="122"/>
      <c r="D32" s="183"/>
      <c r="E32" s="173">
        <f>F32/$F$2*1000</f>
        <v>452.24482460531931</v>
      </c>
      <c r="F32" s="173">
        <f>G32-(SUM(AN32:AV32))</f>
        <v>1803.8816797785564</v>
      </c>
      <c r="G32" s="174">
        <f>SUM(H32:S32)</f>
        <v>1803.8816797785564</v>
      </c>
      <c r="H32" s="294"/>
      <c r="I32" s="252"/>
      <c r="J32" s="181"/>
      <c r="K32" s="174"/>
      <c r="L32" s="251">
        <v>936.90686732730694</v>
      </c>
      <c r="M32" s="286"/>
      <c r="N32" s="173"/>
      <c r="O32" s="174"/>
      <c r="P32" s="289">
        <v>866.97481245124948</v>
      </c>
      <c r="Q32" s="127"/>
      <c r="R32" s="193"/>
      <c r="S32" s="248"/>
      <c r="T32" s="127"/>
      <c r="U32" s="244"/>
      <c r="V32" s="187"/>
      <c r="W32" s="179"/>
      <c r="X32" s="178">
        <f>IF(H32&gt;0,1,0)</f>
        <v>0</v>
      </c>
      <c r="Y32" s="178">
        <f>IF(I32&gt;0,1,0)</f>
        <v>0</v>
      </c>
      <c r="Z32" s="178">
        <f>IF(J32&gt;0,1,0)</f>
        <v>0</v>
      </c>
      <c r="AA32" s="178">
        <f>IF(K32&gt;0,1,0)</f>
        <v>0</v>
      </c>
      <c r="AB32" s="178">
        <f>IF(L32&gt;0,1,0)</f>
        <v>1</v>
      </c>
      <c r="AC32" s="178">
        <f>IF(M32&gt;0,1,0)</f>
        <v>0</v>
      </c>
      <c r="AD32" s="178">
        <f>IF(N32&gt;0,1,0)</f>
        <v>0</v>
      </c>
      <c r="AE32" s="178">
        <f>IF(O32&gt;0,1,0)</f>
        <v>0</v>
      </c>
      <c r="AF32" s="178">
        <f>IF(P32&gt;0,1,0)</f>
        <v>1</v>
      </c>
      <c r="AG32" s="178">
        <f>IF(Q32&gt;0,1,0)</f>
        <v>0</v>
      </c>
      <c r="AH32" s="178">
        <f>IF(R32&gt;0,1,0)</f>
        <v>0</v>
      </c>
      <c r="AI32" s="178">
        <f>IF(S32&gt;0,1,0)</f>
        <v>0</v>
      </c>
      <c r="AJ32" s="178">
        <f>IF(T32&gt;0,1,0)</f>
        <v>0</v>
      </c>
      <c r="AK32" s="178">
        <f>IF(U32&gt;0,1,0)</f>
        <v>0</v>
      </c>
      <c r="AL32" s="179"/>
      <c r="AM32" s="178">
        <f>SUM(X32:AK32)</f>
        <v>2</v>
      </c>
      <c r="AN32" s="178">
        <f>IF($AM32&gt;4,SMALL($H32:$U32,1),0)</f>
        <v>0</v>
      </c>
      <c r="AO32" s="178">
        <f>IF($AM32&gt;5,SMALL($H32:$U32,2),0)</f>
        <v>0</v>
      </c>
      <c r="AP32" s="178">
        <f>IF($AM32&gt;6,SMALL($H32:$U32,3),0)</f>
        <v>0</v>
      </c>
      <c r="AQ32" s="178">
        <f>IF($AM32&gt;7,SMALL($H32:$U32,4),0)</f>
        <v>0</v>
      </c>
      <c r="AR32" s="178">
        <f>IF($AM32&gt;8,SMALL($H32:$U32,5),0)</f>
        <v>0</v>
      </c>
      <c r="AS32" s="178">
        <f>IF($AM32&gt;9,SMALL($H32:$U32,6),0)</f>
        <v>0</v>
      </c>
      <c r="AT32" s="178">
        <f>IF($AM32&gt;10,SMALL($H32:$U32,7),0)</f>
        <v>0</v>
      </c>
      <c r="AU32" s="178">
        <f>IF($AM32&gt;11,SMALL($I32:$U32,8),0)</f>
        <v>0</v>
      </c>
      <c r="AV32" s="178">
        <f>IF($AM32&gt;12,SMALL($I32:$U32,9),0)</f>
        <v>0</v>
      </c>
      <c r="AW32" s="178">
        <f>IF($AM32&gt;13,SMALL($I32:$U32,9),0)</f>
        <v>0</v>
      </c>
    </row>
    <row r="33" spans="1:49" x14ac:dyDescent="0.25">
      <c r="A33" s="136" t="s">
        <v>28</v>
      </c>
      <c r="B33" s="183">
        <v>32</v>
      </c>
      <c r="C33" s="171">
        <v>25</v>
      </c>
      <c r="D33" s="172"/>
      <c r="E33" s="173">
        <f>F33/$F$2*1000</f>
        <v>444.12008405487177</v>
      </c>
      <c r="F33" s="173">
        <f>G33-(SUM(AN33:AV33))</f>
        <v>1771.4742981248319</v>
      </c>
      <c r="G33" s="174">
        <f>SUM(H33:S33)</f>
        <v>1771.4742981248319</v>
      </c>
      <c r="H33" s="292"/>
      <c r="I33" s="252"/>
      <c r="J33" s="189"/>
      <c r="K33" s="175"/>
      <c r="L33" s="252"/>
      <c r="M33" s="253">
        <v>865.44061217761362</v>
      </c>
      <c r="N33" s="184"/>
      <c r="O33" s="197"/>
      <c r="P33" s="287">
        <v>906.03368594721826</v>
      </c>
      <c r="Q33" s="129"/>
      <c r="R33" s="129"/>
      <c r="S33" s="254"/>
      <c r="T33" s="122"/>
      <c r="U33" s="129"/>
      <c r="V33" s="176"/>
      <c r="W33" s="179"/>
      <c r="X33" s="178">
        <f>IF(H33&gt;0,1,0)</f>
        <v>0</v>
      </c>
      <c r="Y33" s="178">
        <f>IF(I33&gt;0,1,0)</f>
        <v>0</v>
      </c>
      <c r="Z33" s="178">
        <f>IF(J33&gt;0,1,0)</f>
        <v>0</v>
      </c>
      <c r="AA33" s="178">
        <f>IF(K33&gt;0,1,0)</f>
        <v>0</v>
      </c>
      <c r="AB33" s="178">
        <f>IF(L33&gt;0,1,0)</f>
        <v>0</v>
      </c>
      <c r="AC33" s="178">
        <f>IF(M33&gt;0,1,0)</f>
        <v>1</v>
      </c>
      <c r="AD33" s="178">
        <f>IF(N33&gt;0,1,0)</f>
        <v>0</v>
      </c>
      <c r="AE33" s="178">
        <f>IF(O33&gt;0,1,0)</f>
        <v>0</v>
      </c>
      <c r="AF33" s="178">
        <f>IF(P33&gt;0,1,0)</f>
        <v>1</v>
      </c>
      <c r="AG33" s="178">
        <f>IF(Q33&gt;0,1,0)</f>
        <v>0</v>
      </c>
      <c r="AH33" s="178">
        <f>IF(R33&gt;0,1,0)</f>
        <v>0</v>
      </c>
      <c r="AI33" s="178">
        <f>IF(S33&gt;0,1,0)</f>
        <v>0</v>
      </c>
      <c r="AJ33" s="178">
        <f>IF(T33&gt;0,1,0)</f>
        <v>0</v>
      </c>
      <c r="AK33" s="178">
        <f>IF(L67&gt;0,1,0)</f>
        <v>0</v>
      </c>
      <c r="AL33" s="179"/>
      <c r="AM33" s="178">
        <f>SUM(X33:AK33)</f>
        <v>2</v>
      </c>
      <c r="AN33" s="178">
        <f>IF($AM33&gt;4,SMALL($H33:$U33,1),0)</f>
        <v>0</v>
      </c>
      <c r="AO33" s="178">
        <f>IF($AM33&gt;5,SMALL($H33:$U33,2),0)</f>
        <v>0</v>
      </c>
      <c r="AP33" s="178">
        <f>IF($AM33&gt;6,SMALL($H33:$U33,3),0)</f>
        <v>0</v>
      </c>
      <c r="AQ33" s="178">
        <f>IF($AM33&gt;7,SMALL($H33:$U33,4),0)</f>
        <v>0</v>
      </c>
      <c r="AR33" s="178">
        <f>IF($AM33&gt;8,SMALL($H33:$U33,5),0)</f>
        <v>0</v>
      </c>
      <c r="AS33" s="178">
        <f>IF($AM33&gt;9,SMALL($H33:$U33,6),0)</f>
        <v>0</v>
      </c>
      <c r="AT33" s="178">
        <f>IF($AM33&gt;10,SMALL($H33:$U33,7),0)</f>
        <v>0</v>
      </c>
      <c r="AU33" s="178">
        <f>IF($AM33&gt;11,SMALL($I33:$U33,8),0)</f>
        <v>0</v>
      </c>
      <c r="AV33" s="178">
        <f>IF($AM33&gt;12,SMALL($I33:$U33,9),0)</f>
        <v>0</v>
      </c>
      <c r="AW33" s="178">
        <f>IF($AM33&gt;13,SMALL($I33:$U33,9),0)</f>
        <v>0</v>
      </c>
    </row>
    <row r="34" spans="1:49" x14ac:dyDescent="0.25">
      <c r="A34" s="129" t="s">
        <v>46</v>
      </c>
      <c r="B34" s="117">
        <v>33</v>
      </c>
      <c r="C34" s="122"/>
      <c r="D34" s="183"/>
      <c r="E34" s="173">
        <f>F34/$F$2*1000</f>
        <v>438.80546483030662</v>
      </c>
      <c r="F34" s="173">
        <f>G34-(SUM(AN34:AV34))</f>
        <v>1750.2757266153435</v>
      </c>
      <c r="G34" s="174">
        <f>SUM(H34:S34)</f>
        <v>1750.2757266153435</v>
      </c>
      <c r="H34" s="288">
        <v>890.98411150645882</v>
      </c>
      <c r="I34" s="287">
        <v>859.2916151088848</v>
      </c>
      <c r="J34" s="181"/>
      <c r="K34" s="175"/>
      <c r="L34" s="252"/>
      <c r="M34" s="288"/>
      <c r="N34" s="173"/>
      <c r="O34" s="173"/>
      <c r="P34" s="253"/>
      <c r="Q34" s="127"/>
      <c r="S34" s="252"/>
      <c r="T34" s="127"/>
      <c r="U34" s="129"/>
      <c r="V34" s="191"/>
      <c r="W34" s="179"/>
      <c r="X34" s="178">
        <f>IF(H34&gt;0,1,0)</f>
        <v>1</v>
      </c>
      <c r="Y34" s="178">
        <f>IF(I34&gt;0,1,0)</f>
        <v>1</v>
      </c>
      <c r="Z34" s="178">
        <f>IF(J34&gt;0,1,0)</f>
        <v>0</v>
      </c>
      <c r="AA34" s="178">
        <f>IF(K34&gt;0,1,0)</f>
        <v>0</v>
      </c>
      <c r="AB34" s="178">
        <f>IF(L34&gt;0,1,0)</f>
        <v>0</v>
      </c>
      <c r="AC34" s="178">
        <f>IF(M34&gt;0,1,0)</f>
        <v>0</v>
      </c>
      <c r="AD34" s="178">
        <f>IF(N34&gt;0,1,0)</f>
        <v>0</v>
      </c>
      <c r="AE34" s="178">
        <f>IF(O34&gt;0,1,0)</f>
        <v>0</v>
      </c>
      <c r="AF34" s="178">
        <f>IF(P34&gt;0,1,0)</f>
        <v>0</v>
      </c>
      <c r="AG34" s="178">
        <f>IF(Q34&gt;0,1,0)</f>
        <v>0</v>
      </c>
      <c r="AH34" s="178">
        <f>IF(R34&gt;0,1,0)</f>
        <v>0</v>
      </c>
      <c r="AI34" s="178">
        <f>IF(S34&gt;0,1,0)</f>
        <v>0</v>
      </c>
      <c r="AJ34" s="178">
        <f>IF(T34&gt;0,1,0)</f>
        <v>0</v>
      </c>
      <c r="AK34" s="178">
        <f>IF(U34&gt;0,1,0)</f>
        <v>0</v>
      </c>
      <c r="AL34" s="179"/>
      <c r="AM34" s="178">
        <f>SUM(X34:AK34)</f>
        <v>2</v>
      </c>
      <c r="AN34" s="178">
        <f>IF($AM34&gt;4,SMALL($H34:$U34,1),0)</f>
        <v>0</v>
      </c>
      <c r="AO34" s="178">
        <f>IF($AM34&gt;5,SMALL($H34:$U34,2),0)</f>
        <v>0</v>
      </c>
      <c r="AP34" s="178">
        <f>IF($AM34&gt;6,SMALL($H34:$U34,3),0)</f>
        <v>0</v>
      </c>
      <c r="AQ34" s="178">
        <f>IF($AM34&gt;7,SMALL($H34:$U34,4),0)</f>
        <v>0</v>
      </c>
      <c r="AR34" s="178">
        <f>IF($AM34&gt;8,SMALL($H34:$U34,5),0)</f>
        <v>0</v>
      </c>
      <c r="AS34" s="178">
        <f>IF($AM34&gt;9,SMALL($H34:$U34,6),0)</f>
        <v>0</v>
      </c>
      <c r="AT34" s="178">
        <f>IF($AM34&gt;10,SMALL($H34:$U34,7),0)</f>
        <v>0</v>
      </c>
      <c r="AU34" s="178">
        <f>IF($AM34&gt;11,SMALL($I34:$U34,8),0)</f>
        <v>0</v>
      </c>
      <c r="AV34" s="178">
        <f>IF($AM34&gt;12,SMALL($I34:$U34,9),0)</f>
        <v>0</v>
      </c>
      <c r="AW34" s="178">
        <f>IF($AM34&gt;13,SMALL($I34:$U34,9),0)</f>
        <v>0</v>
      </c>
    </row>
    <row r="35" spans="1:49" x14ac:dyDescent="0.25">
      <c r="A35" s="129" t="s">
        <v>71</v>
      </c>
      <c r="B35" s="183">
        <v>34</v>
      </c>
      <c r="C35" s="122"/>
      <c r="D35" s="183"/>
      <c r="E35" s="173">
        <f>F35/$F$2*1000</f>
        <v>429.38222808567787</v>
      </c>
      <c r="F35" s="173">
        <f>G35-(SUM(AN35:AV35))</f>
        <v>1712.6889965898829</v>
      </c>
      <c r="G35" s="174">
        <f>SUM(H35:S35)</f>
        <v>1712.6889965898829</v>
      </c>
      <c r="H35" s="295"/>
      <c r="I35" s="253"/>
      <c r="J35" s="127"/>
      <c r="K35" s="169"/>
      <c r="L35" s="287">
        <v>907.90826300975436</v>
      </c>
      <c r="M35" s="253"/>
      <c r="N35" s="169"/>
      <c r="O35" s="173"/>
      <c r="P35" s="290"/>
      <c r="Q35" s="173"/>
      <c r="R35" s="140"/>
      <c r="S35" s="249">
        <v>804.78073358012853</v>
      </c>
      <c r="T35" s="173"/>
      <c r="U35" s="245"/>
      <c r="V35" s="191"/>
      <c r="W35" s="179"/>
      <c r="X35" s="178">
        <f>IF(H35&gt;0,1,0)</f>
        <v>0</v>
      </c>
      <c r="Y35" s="178">
        <f>IF(I35&gt;0,1,0)</f>
        <v>0</v>
      </c>
      <c r="Z35" s="178">
        <f>IF(J35&gt;0,1,0)</f>
        <v>0</v>
      </c>
      <c r="AA35" s="178">
        <f>IF(K35&gt;0,1,0)</f>
        <v>0</v>
      </c>
      <c r="AB35" s="178">
        <f>IF(L35&gt;0,1,0)</f>
        <v>1</v>
      </c>
      <c r="AC35" s="178">
        <f>IF(M35&gt;0,1,0)</f>
        <v>0</v>
      </c>
      <c r="AD35" s="178">
        <f>IF(N35&gt;0,1,0)</f>
        <v>0</v>
      </c>
      <c r="AE35" s="178">
        <f>IF(O35&gt;0,1,0)</f>
        <v>0</v>
      </c>
      <c r="AF35" s="178">
        <f>IF(P35&gt;0,1,0)</f>
        <v>0</v>
      </c>
      <c r="AG35" s="178">
        <f>IF(Q35&gt;0,1,0)</f>
        <v>0</v>
      </c>
      <c r="AH35" s="178">
        <f>IF(R35&gt;0,1,0)</f>
        <v>0</v>
      </c>
      <c r="AI35" s="178">
        <f>IF(S35&gt;0,1,0)</f>
        <v>1</v>
      </c>
      <c r="AJ35" s="178">
        <f>IF(T35&gt;0,1,0)</f>
        <v>0</v>
      </c>
      <c r="AK35" s="178">
        <f>IF(U35&gt;0,1,0)</f>
        <v>0</v>
      </c>
      <c r="AL35" s="179"/>
      <c r="AM35" s="178">
        <f>SUM(X35:AK35)</f>
        <v>2</v>
      </c>
      <c r="AN35" s="178">
        <f>IF($AM35&gt;4,SMALL($H35:$U35,1),0)</f>
        <v>0</v>
      </c>
      <c r="AO35" s="178">
        <f>IF($AM35&gt;5,SMALL($H35:$U35,2),0)</f>
        <v>0</v>
      </c>
      <c r="AP35" s="178">
        <f>IF($AM35&gt;6,SMALL($H35:$U35,3),0)</f>
        <v>0</v>
      </c>
      <c r="AQ35" s="178">
        <f>IF($AM35&gt;7,SMALL($H35:$U35,4),0)</f>
        <v>0</v>
      </c>
      <c r="AR35" s="178">
        <f>IF($AM35&gt;8,SMALL($H35:$U35,5),0)</f>
        <v>0</v>
      </c>
      <c r="AS35" s="178">
        <f>IF($AM35&gt;9,SMALL($H35:$U35,6),0)</f>
        <v>0</v>
      </c>
      <c r="AT35" s="178">
        <f>IF($AM35&gt;10,SMALL($H35:$U35,7),0)</f>
        <v>0</v>
      </c>
      <c r="AU35" s="178">
        <f>IF($AM35&gt;11,SMALL($I35:$U35,8),0)</f>
        <v>0</v>
      </c>
      <c r="AV35" s="178">
        <f>IF($AM35&gt;12,SMALL($I35:$U35,9),0)</f>
        <v>0</v>
      </c>
      <c r="AW35" s="178">
        <f>IF($AM35&gt;13,SMALL($I35:$U35,9),0)</f>
        <v>0</v>
      </c>
    </row>
    <row r="36" spans="1:49" x14ac:dyDescent="0.25">
      <c r="A36" s="141" t="s">
        <v>231</v>
      </c>
      <c r="B36" s="183">
        <v>35</v>
      </c>
      <c r="C36" s="183"/>
      <c r="D36" s="169"/>
      <c r="E36" s="173">
        <f>F36/$F$2*1000</f>
        <v>250.70647907507805</v>
      </c>
      <c r="F36" s="173">
        <f>G36-(SUM(AN36:AV36))</f>
        <v>1000</v>
      </c>
      <c r="G36" s="174">
        <f>SUM(H36:S36)</f>
        <v>1000</v>
      </c>
      <c r="H36" s="295"/>
      <c r="I36" s="253"/>
      <c r="J36" s="175"/>
      <c r="K36" s="169"/>
      <c r="L36" s="253"/>
      <c r="M36" s="253"/>
      <c r="N36" s="169"/>
      <c r="O36" s="173"/>
      <c r="P36" s="253"/>
      <c r="Q36" s="173"/>
      <c r="R36" s="299"/>
      <c r="S36" s="250">
        <v>1000</v>
      </c>
      <c r="T36" s="173"/>
      <c r="U36" s="129"/>
      <c r="V36" s="191"/>
      <c r="W36" s="179"/>
      <c r="X36" s="178">
        <f>IF(H36&gt;0,1,0)</f>
        <v>0</v>
      </c>
      <c r="Y36" s="178">
        <f>IF(I36&gt;0,1,0)</f>
        <v>0</v>
      </c>
      <c r="Z36" s="178">
        <f>IF(J36&gt;0,1,0)</f>
        <v>0</v>
      </c>
      <c r="AA36" s="178">
        <f>IF(K36&gt;0,1,0)</f>
        <v>0</v>
      </c>
      <c r="AB36" s="178">
        <f>IF(L36&gt;0,1,0)</f>
        <v>0</v>
      </c>
      <c r="AC36" s="178">
        <f>IF(M36&gt;0,1,0)</f>
        <v>0</v>
      </c>
      <c r="AD36" s="178">
        <f>IF(N36&gt;0,1,0)</f>
        <v>0</v>
      </c>
      <c r="AE36" s="178">
        <f>IF(O36&gt;0,1,0)</f>
        <v>0</v>
      </c>
      <c r="AF36" s="178">
        <f>IF(P36&gt;0,1,0)</f>
        <v>0</v>
      </c>
      <c r="AG36" s="178">
        <f>IF(Q36&gt;0,1,0)</f>
        <v>0</v>
      </c>
      <c r="AH36" s="178">
        <f>IF(R36&gt;0,1,0)</f>
        <v>0</v>
      </c>
      <c r="AI36" s="178">
        <f>IF(S36&gt;0,1,0)</f>
        <v>1</v>
      </c>
      <c r="AJ36" s="178">
        <f>IF(T36&gt;0,1,0)</f>
        <v>0</v>
      </c>
      <c r="AK36" s="178">
        <f>IF(L87&gt;0,1,0)</f>
        <v>0</v>
      </c>
      <c r="AL36" s="179"/>
      <c r="AM36" s="178">
        <f>SUM(X36:AK36)</f>
        <v>1</v>
      </c>
      <c r="AN36" s="178">
        <f>IF($AM36&gt;4,SMALL($H36:$U36,1),0)</f>
        <v>0</v>
      </c>
      <c r="AO36" s="178">
        <f>IF($AM36&gt;5,SMALL($H36:$U36,2),0)</f>
        <v>0</v>
      </c>
      <c r="AP36" s="178">
        <f>IF($AM36&gt;6,SMALL($H36:$U36,3),0)</f>
        <v>0</v>
      </c>
      <c r="AQ36" s="178">
        <f>IF($AM36&gt;7,SMALL($H36:$U36,4),0)</f>
        <v>0</v>
      </c>
      <c r="AR36" s="178">
        <f>IF($AM36&gt;8,SMALL($H36:$U36,5),0)</f>
        <v>0</v>
      </c>
      <c r="AS36" s="178">
        <f>IF($AM36&gt;9,SMALL($H36:$U36,6),0)</f>
        <v>0</v>
      </c>
      <c r="AT36" s="178">
        <f>IF($AM36&gt;10,SMALL($H36:$U36,7),0)</f>
        <v>0</v>
      </c>
      <c r="AU36" s="178">
        <f>IF($AM36&gt;11,SMALL($I36:$U36,8),0)</f>
        <v>0</v>
      </c>
      <c r="AV36" s="178">
        <f>IF($AM36&gt;12,SMALL($I36:$U36,9),0)</f>
        <v>0</v>
      </c>
      <c r="AW36" s="178">
        <f>IF($AM36&gt;13,SMALL($I36:$U36,9),0)</f>
        <v>0</v>
      </c>
    </row>
    <row r="37" spans="1:49" x14ac:dyDescent="0.25">
      <c r="A37" s="141" t="s">
        <v>185</v>
      </c>
      <c r="B37" s="117">
        <v>36</v>
      </c>
      <c r="C37" s="183"/>
      <c r="D37" s="172"/>
      <c r="E37" s="173">
        <f>F37/$F$2*1000</f>
        <v>243.21882217064694</v>
      </c>
      <c r="F37" s="173">
        <f>G37-(SUM(AN37:AV37))</f>
        <v>970.13377184325259</v>
      </c>
      <c r="G37" s="174">
        <f>SUM(H37:S37)</f>
        <v>970.13377184325259</v>
      </c>
      <c r="H37" s="292"/>
      <c r="I37" s="252"/>
      <c r="J37" s="127"/>
      <c r="K37" s="173"/>
      <c r="L37" s="292"/>
      <c r="M37" s="288"/>
      <c r="N37" s="173"/>
      <c r="O37" s="174"/>
      <c r="P37" s="287">
        <v>970.13377184325259</v>
      </c>
      <c r="Q37" s="119"/>
      <c r="R37" s="193"/>
      <c r="S37" s="248"/>
      <c r="T37" s="119"/>
      <c r="U37" s="245"/>
      <c r="V37" s="187"/>
      <c r="W37" s="186"/>
      <c r="X37" s="178">
        <f>IF(H37&gt;0,1,0)</f>
        <v>0</v>
      </c>
      <c r="Y37" s="178">
        <f>IF(I37&gt;0,1,0)</f>
        <v>0</v>
      </c>
      <c r="Z37" s="178">
        <f>IF(J37&gt;0,1,0)</f>
        <v>0</v>
      </c>
      <c r="AA37" s="178">
        <f>IF(K37&gt;0,1,0)</f>
        <v>0</v>
      </c>
      <c r="AB37" s="178">
        <f>IF(L37&gt;0,1,0)</f>
        <v>0</v>
      </c>
      <c r="AC37" s="178">
        <f>IF(M37&gt;0,1,0)</f>
        <v>0</v>
      </c>
      <c r="AD37" s="178">
        <f>IF(N37&gt;0,1,0)</f>
        <v>0</v>
      </c>
      <c r="AE37" s="178">
        <f>IF(O37&gt;0,1,0)</f>
        <v>0</v>
      </c>
      <c r="AF37" s="178">
        <f>IF(P37&gt;0,1,0)</f>
        <v>1</v>
      </c>
      <c r="AG37" s="178">
        <f>IF(Q37&gt;0,1,0)</f>
        <v>0</v>
      </c>
      <c r="AH37" s="178">
        <f>IF(R37&gt;0,1,0)</f>
        <v>0</v>
      </c>
      <c r="AI37" s="178">
        <f>IF(S37&gt;0,1,0)</f>
        <v>0</v>
      </c>
      <c r="AJ37" s="178">
        <f>IF(T37&gt;0,1,0)</f>
        <v>0</v>
      </c>
      <c r="AK37" s="178">
        <f>IF(U37&gt;0,1,0)</f>
        <v>0</v>
      </c>
      <c r="AL37" s="179"/>
      <c r="AM37" s="178">
        <f>SUM(X37:AK37)</f>
        <v>1</v>
      </c>
      <c r="AN37" s="178">
        <f>IF($AM37&gt;4,SMALL($H37:$U37,1),0)</f>
        <v>0</v>
      </c>
      <c r="AO37" s="178">
        <f>IF($AM37&gt;5,SMALL($H37:$U37,2),0)</f>
        <v>0</v>
      </c>
      <c r="AP37" s="178">
        <f>IF($AM37&gt;6,SMALL($H37:$U37,3),0)</f>
        <v>0</v>
      </c>
      <c r="AQ37" s="178">
        <f>IF($AM37&gt;7,SMALL($H37:$U37,4),0)</f>
        <v>0</v>
      </c>
      <c r="AR37" s="178">
        <f>IF($AM37&gt;8,SMALL($H37:$U37,5),0)</f>
        <v>0</v>
      </c>
      <c r="AS37" s="178">
        <f>IF($AM37&gt;9,SMALL($H37:$U37,6),0)</f>
        <v>0</v>
      </c>
      <c r="AT37" s="178">
        <f>IF($AM37&gt;10,SMALL($H37:$U37,7),0)</f>
        <v>0</v>
      </c>
      <c r="AU37" s="178">
        <f>IF($AM37&gt;11,SMALL($I37:$U37,8),0)</f>
        <v>0</v>
      </c>
      <c r="AV37" s="178">
        <f>IF($AM37&gt;12,SMALL($I37:$U37,9),0)</f>
        <v>0</v>
      </c>
      <c r="AW37" s="178">
        <f>IF($AM37&gt;13,SMALL($I37:$U37,9),0)</f>
        <v>0</v>
      </c>
    </row>
    <row r="38" spans="1:49" x14ac:dyDescent="0.25">
      <c r="A38" s="141" t="s">
        <v>186</v>
      </c>
      <c r="B38" s="183">
        <v>37</v>
      </c>
      <c r="C38" s="183"/>
      <c r="D38" s="169"/>
      <c r="E38" s="173">
        <f>F38/$F$2*1000</f>
        <v>234.1489967425631</v>
      </c>
      <c r="F38" s="173">
        <f>G38-(SUM(AN38:AV38))</f>
        <v>933.95670349805141</v>
      </c>
      <c r="G38" s="174">
        <f>SUM(H38:S38)</f>
        <v>933.95670349805141</v>
      </c>
      <c r="H38" s="253"/>
      <c r="I38" s="253"/>
      <c r="J38" s="175"/>
      <c r="K38" s="169"/>
      <c r="L38" s="301"/>
      <c r="M38" s="253"/>
      <c r="N38" s="169"/>
      <c r="O38" s="173"/>
      <c r="P38" s="287">
        <v>933.95670349805141</v>
      </c>
      <c r="Q38" s="173"/>
      <c r="R38" s="140"/>
      <c r="S38" s="253"/>
      <c r="T38" s="173"/>
      <c r="U38" s="245"/>
      <c r="V38" s="187"/>
      <c r="W38" s="179"/>
      <c r="X38" s="178">
        <f>IF(H38&gt;0,1,0)</f>
        <v>0</v>
      </c>
      <c r="Y38" s="178">
        <f>IF(I38&gt;0,1,0)</f>
        <v>0</v>
      </c>
      <c r="Z38" s="178">
        <f>IF(J38&gt;0,1,0)</f>
        <v>0</v>
      </c>
      <c r="AA38" s="178">
        <f>IF(K38&gt;0,1,0)</f>
        <v>0</v>
      </c>
      <c r="AB38" s="178">
        <f>IF(L38&gt;0,1,0)</f>
        <v>0</v>
      </c>
      <c r="AC38" s="178">
        <f>IF(M38&gt;0,1,0)</f>
        <v>0</v>
      </c>
      <c r="AD38" s="178">
        <f>IF(N38&gt;0,1,0)</f>
        <v>0</v>
      </c>
      <c r="AE38" s="178">
        <f>IF(O38&gt;0,1,0)</f>
        <v>0</v>
      </c>
      <c r="AF38" s="178">
        <f>IF(P38&gt;0,1,0)</f>
        <v>1</v>
      </c>
      <c r="AG38" s="178">
        <f>IF(Q38&gt;0,1,0)</f>
        <v>0</v>
      </c>
      <c r="AH38" s="178">
        <f>IF(R38&gt;0,1,0)</f>
        <v>0</v>
      </c>
      <c r="AI38" s="178">
        <f>IF(S38&gt;0,1,0)</f>
        <v>0</v>
      </c>
      <c r="AJ38" s="178">
        <f>IF(T38&gt;0,1,0)</f>
        <v>0</v>
      </c>
      <c r="AK38" s="178">
        <f>IF(U38&gt;0,1,0)</f>
        <v>0</v>
      </c>
      <c r="AL38" s="179"/>
      <c r="AM38" s="178">
        <f>SUM(X38:AK38)</f>
        <v>1</v>
      </c>
      <c r="AN38" s="178">
        <f>IF($AM38&gt;4,SMALL($H38:$U38,1),0)</f>
        <v>0</v>
      </c>
      <c r="AO38" s="178">
        <f>IF($AM38&gt;5,SMALL($H38:$U38,2),0)</f>
        <v>0</v>
      </c>
      <c r="AP38" s="178">
        <f>IF($AM38&gt;6,SMALL($H38:$U38,3),0)</f>
        <v>0</v>
      </c>
      <c r="AQ38" s="178">
        <f>IF($AM38&gt;7,SMALL($H38:$U38,4),0)</f>
        <v>0</v>
      </c>
      <c r="AR38" s="178">
        <f>IF($AM38&gt;8,SMALL($H38:$U38,5),0)</f>
        <v>0</v>
      </c>
      <c r="AS38" s="178">
        <f>IF($AM38&gt;9,SMALL($H38:$U38,6),0)</f>
        <v>0</v>
      </c>
      <c r="AT38" s="178">
        <f>IF($AM38&gt;10,SMALL($H38:$U38,7),0)</f>
        <v>0</v>
      </c>
      <c r="AU38" s="178">
        <f>IF($AM38&gt;11,SMALL($I38:$U38,8),0)</f>
        <v>0</v>
      </c>
      <c r="AV38" s="178">
        <f>IF($AM38&gt;12,SMALL($I38:$U38,9),0)</f>
        <v>0</v>
      </c>
      <c r="AW38" s="178">
        <f>IF($AM38&gt;13,SMALL($I38:$U38,9),0)</f>
        <v>0</v>
      </c>
    </row>
    <row r="39" spans="1:49" x14ac:dyDescent="0.25">
      <c r="A39" s="122" t="s">
        <v>232</v>
      </c>
      <c r="B39" s="183">
        <v>38</v>
      </c>
      <c r="C39" s="183"/>
      <c r="D39" s="169"/>
      <c r="E39" s="173">
        <f>F39/$F$2*1000</f>
        <v>231.69230736432468</v>
      </c>
      <c r="F39" s="173">
        <f>G39-(SUM(AN39:AV39))</f>
        <v>924.15763732592131</v>
      </c>
      <c r="G39" s="174">
        <f>SUM(H39:S39)</f>
        <v>924.15763732592131</v>
      </c>
      <c r="H39" s="295"/>
      <c r="I39" s="253"/>
      <c r="J39" s="175"/>
      <c r="K39" s="169"/>
      <c r="L39" s="253"/>
      <c r="M39" s="253"/>
      <c r="N39" s="169"/>
      <c r="O39" s="173"/>
      <c r="P39" s="253"/>
      <c r="Q39" s="173"/>
      <c r="R39" s="140"/>
      <c r="S39" s="250">
        <v>924.15763732592131</v>
      </c>
      <c r="T39" s="173"/>
      <c r="U39" s="245"/>
      <c r="V39" s="191"/>
      <c r="W39" s="179"/>
      <c r="X39" s="178">
        <f>IF(H39&gt;0,1,0)</f>
        <v>0</v>
      </c>
      <c r="Y39" s="178">
        <f>IF(I39&gt;0,1,0)</f>
        <v>0</v>
      </c>
      <c r="Z39" s="178">
        <f>IF(J39&gt;0,1,0)</f>
        <v>0</v>
      </c>
      <c r="AA39" s="178">
        <f>IF(K39&gt;0,1,0)</f>
        <v>0</v>
      </c>
      <c r="AB39" s="178">
        <f>IF(L39&gt;0,1,0)</f>
        <v>0</v>
      </c>
      <c r="AC39" s="178">
        <f>IF(M39&gt;0,1,0)</f>
        <v>0</v>
      </c>
      <c r="AD39" s="178">
        <f>IF(N39&gt;0,1,0)</f>
        <v>0</v>
      </c>
      <c r="AE39" s="178">
        <f>IF(O39&gt;0,1,0)</f>
        <v>0</v>
      </c>
      <c r="AF39" s="178">
        <f>IF(P39&gt;0,1,0)</f>
        <v>0</v>
      </c>
      <c r="AG39" s="178">
        <f>IF(Q39&gt;0,1,0)</f>
        <v>0</v>
      </c>
      <c r="AH39" s="178">
        <f>IF(R39&gt;0,1,0)</f>
        <v>0</v>
      </c>
      <c r="AI39" s="178">
        <f>IF(S39&gt;0,1,0)</f>
        <v>1</v>
      </c>
      <c r="AJ39" s="178">
        <f>IF(T39&gt;0,1,0)</f>
        <v>0</v>
      </c>
      <c r="AK39" s="178">
        <f>IF(U39&gt;0,1,0)</f>
        <v>0</v>
      </c>
      <c r="AL39" s="179"/>
      <c r="AM39" s="178">
        <f>SUM(X39:AK39)</f>
        <v>1</v>
      </c>
      <c r="AN39" s="178">
        <f>IF($AM39&gt;4,SMALL($H39:$U39,1),0)</f>
        <v>0</v>
      </c>
      <c r="AO39" s="178">
        <f>IF($AM39&gt;5,SMALL($H39:$U39,2),0)</f>
        <v>0</v>
      </c>
      <c r="AP39" s="178">
        <f>IF($AM39&gt;6,SMALL($H39:$U39,3),0)</f>
        <v>0</v>
      </c>
      <c r="AQ39" s="178">
        <f>IF($AM39&gt;7,SMALL($H39:$U39,4),0)</f>
        <v>0</v>
      </c>
      <c r="AR39" s="178">
        <f>IF($AM39&gt;8,SMALL($H39:$U39,5),0)</f>
        <v>0</v>
      </c>
      <c r="AS39" s="178">
        <f>IF($AM39&gt;9,SMALL($H39:$U39,6),0)</f>
        <v>0</v>
      </c>
      <c r="AT39" s="178">
        <f>IF($AM39&gt;10,SMALL($H39:$U39,7),0)</f>
        <v>0</v>
      </c>
      <c r="AU39" s="178">
        <f>IF($AM39&gt;11,SMALL($I39:$U39,8),0)</f>
        <v>0</v>
      </c>
      <c r="AV39" s="178">
        <f>IF($AM39&gt;12,SMALL($I39:$U39,9),0)</f>
        <v>0</v>
      </c>
      <c r="AW39" s="178">
        <f>IF($AM39&gt;13,SMALL($I39:$U39,9),0)</f>
        <v>0</v>
      </c>
    </row>
    <row r="40" spans="1:49" x14ac:dyDescent="0.25">
      <c r="A40" s="141" t="s">
        <v>189</v>
      </c>
      <c r="B40" s="117">
        <v>39</v>
      </c>
      <c r="C40" s="183"/>
      <c r="D40" s="169"/>
      <c r="E40" s="173">
        <f>F40/$F$2*1000</f>
        <v>228.02935591385724</v>
      </c>
      <c r="F40" s="173">
        <f>G40-(SUM(AN40:AV40))</f>
        <v>909.54711962418105</v>
      </c>
      <c r="G40" s="174">
        <f>SUM(H40:S40)</f>
        <v>909.54711962418105</v>
      </c>
      <c r="H40" s="253"/>
      <c r="I40" s="253"/>
      <c r="J40" s="181"/>
      <c r="K40" s="175"/>
      <c r="L40" s="253"/>
      <c r="M40" s="253"/>
      <c r="N40" s="173"/>
      <c r="O40" s="173"/>
      <c r="P40" s="287">
        <v>909.54711962418105</v>
      </c>
      <c r="Q40" s="173"/>
      <c r="R40" s="193"/>
      <c r="S40" s="255"/>
      <c r="T40" s="173"/>
      <c r="U40" s="244"/>
      <c r="V40" s="187"/>
      <c r="W40" s="179"/>
      <c r="X40" s="178">
        <f>IF(H40&gt;0,1,0)</f>
        <v>0</v>
      </c>
      <c r="Y40" s="178">
        <f>IF(I40&gt;0,1,0)</f>
        <v>0</v>
      </c>
      <c r="Z40" s="178">
        <f>IF(J40&gt;0,1,0)</f>
        <v>0</v>
      </c>
      <c r="AA40" s="178">
        <f>IF(K40&gt;0,1,0)</f>
        <v>0</v>
      </c>
      <c r="AB40" s="178">
        <f>IF(L40&gt;0,1,0)</f>
        <v>0</v>
      </c>
      <c r="AC40" s="178">
        <f>IF(M40&gt;0,1,0)</f>
        <v>0</v>
      </c>
      <c r="AD40" s="178">
        <f>IF(N40&gt;0,1,0)</f>
        <v>0</v>
      </c>
      <c r="AE40" s="178">
        <f>IF(O40&gt;0,1,0)</f>
        <v>0</v>
      </c>
      <c r="AF40" s="178">
        <f>IF(P40&gt;0,1,0)</f>
        <v>1</v>
      </c>
      <c r="AG40" s="178">
        <f>IF(Q40&gt;0,1,0)</f>
        <v>0</v>
      </c>
      <c r="AH40" s="178">
        <f>IF(R40&gt;0,1,0)</f>
        <v>0</v>
      </c>
      <c r="AI40" s="178">
        <f>IF(S40&gt;0,1,0)</f>
        <v>0</v>
      </c>
      <c r="AJ40" s="178">
        <f>IF(T40&gt;0,1,0)</f>
        <v>0</v>
      </c>
      <c r="AK40" s="178">
        <f>IF(U40&gt;0,1,0)</f>
        <v>0</v>
      </c>
      <c r="AL40" s="179"/>
      <c r="AM40" s="178">
        <f>SUM(X40:AK40)</f>
        <v>1</v>
      </c>
      <c r="AN40" s="178">
        <f>IF($AM40&gt;4,SMALL($H40:$U40,1),0)</f>
        <v>0</v>
      </c>
      <c r="AO40" s="178">
        <f>IF($AM40&gt;5,SMALL($H40:$U40,2),0)</f>
        <v>0</v>
      </c>
      <c r="AP40" s="178">
        <f>IF($AM40&gt;6,SMALL($H40:$U40,3),0)</f>
        <v>0</v>
      </c>
      <c r="AQ40" s="178">
        <f>IF($AM40&gt;7,SMALL($H40:$U40,4),0)</f>
        <v>0</v>
      </c>
      <c r="AR40" s="178">
        <f>IF($AM40&gt;8,SMALL($H40:$U40,5),0)</f>
        <v>0</v>
      </c>
      <c r="AS40" s="178">
        <f>IF($AM40&gt;9,SMALL($H40:$U40,6),0)</f>
        <v>0</v>
      </c>
      <c r="AT40" s="178">
        <f>IF($AM40&gt;10,SMALL($H40:$U40,7),0)</f>
        <v>0</v>
      </c>
      <c r="AU40" s="178">
        <f>IF($AM40&gt;11,SMALL($I40:$U40,8),0)</f>
        <v>0</v>
      </c>
      <c r="AV40" s="178">
        <f>IF($AM40&gt;12,SMALL($I40:$U40,9),0)</f>
        <v>0</v>
      </c>
      <c r="AW40" s="178">
        <f>IF($AM40&gt;13,SMALL($I40:$U40,9),0)</f>
        <v>0</v>
      </c>
    </row>
    <row r="41" spans="1:49" x14ac:dyDescent="0.25">
      <c r="A41" s="129" t="s">
        <v>69</v>
      </c>
      <c r="B41" s="183">
        <v>40</v>
      </c>
      <c r="C41" s="183"/>
      <c r="D41" s="169"/>
      <c r="E41" s="173">
        <f>F41/$F$2*1000</f>
        <v>228.01438485793508</v>
      </c>
      <c r="F41" s="173">
        <f>G41-(SUM(AN41:AV41))</f>
        <v>909.48740415142015</v>
      </c>
      <c r="G41" s="174">
        <f>SUM(H41:S41)</f>
        <v>909.48740415142015</v>
      </c>
      <c r="H41" s="253"/>
      <c r="I41" s="253"/>
      <c r="J41" s="181"/>
      <c r="K41" s="169"/>
      <c r="L41" s="253"/>
      <c r="M41" s="253"/>
      <c r="N41" s="173"/>
      <c r="O41" s="173"/>
      <c r="P41" s="288"/>
      <c r="Q41" s="173"/>
      <c r="R41" s="129">
        <v>909.48740415142015</v>
      </c>
      <c r="S41" s="252"/>
      <c r="T41" s="173"/>
      <c r="U41" s="244"/>
      <c r="V41" s="187"/>
      <c r="W41" s="179"/>
      <c r="X41" s="178">
        <f>IF(H41&gt;0,1,0)</f>
        <v>0</v>
      </c>
      <c r="Y41" s="178">
        <f>IF(I41&gt;0,1,0)</f>
        <v>0</v>
      </c>
      <c r="Z41" s="178">
        <f>IF(J41&gt;0,1,0)</f>
        <v>0</v>
      </c>
      <c r="AA41" s="178">
        <f>IF(K41&gt;0,1,0)</f>
        <v>0</v>
      </c>
      <c r="AB41" s="178">
        <f>IF(L41&gt;0,1,0)</f>
        <v>0</v>
      </c>
      <c r="AC41" s="178">
        <f>IF(M41&gt;0,1,0)</f>
        <v>0</v>
      </c>
      <c r="AD41" s="178">
        <f>IF(N41&gt;0,1,0)</f>
        <v>0</v>
      </c>
      <c r="AE41" s="178">
        <f>IF(O41&gt;0,1,0)</f>
        <v>0</v>
      </c>
      <c r="AF41" s="178">
        <f>IF(P41&gt;0,1,0)</f>
        <v>0</v>
      </c>
      <c r="AG41" s="178">
        <f>IF(Q41&gt;0,1,0)</f>
        <v>0</v>
      </c>
      <c r="AH41" s="178">
        <f>IF(R41&gt;0,1,0)</f>
        <v>1</v>
      </c>
      <c r="AI41" s="178">
        <f>IF(S41&gt;0,1,0)</f>
        <v>0</v>
      </c>
      <c r="AJ41" s="178">
        <f>IF(T41&gt;0,1,0)</f>
        <v>0</v>
      </c>
      <c r="AK41" s="178">
        <f>IF(U41&gt;0,1,0)</f>
        <v>0</v>
      </c>
      <c r="AL41" s="179"/>
      <c r="AM41" s="178">
        <f>SUM(X41:AK41)</f>
        <v>1</v>
      </c>
      <c r="AN41" s="178">
        <f>IF($AM41&gt;4,SMALL($H41:$U41,1),0)</f>
        <v>0</v>
      </c>
      <c r="AO41" s="178">
        <f>IF($AM41&gt;5,SMALL($H41:$U41,2),0)</f>
        <v>0</v>
      </c>
      <c r="AP41" s="178">
        <f>IF($AM41&gt;6,SMALL($H41:$U41,3),0)</f>
        <v>0</v>
      </c>
      <c r="AQ41" s="178">
        <f>IF($AM41&gt;7,SMALL($H41:$U41,4),0)</f>
        <v>0</v>
      </c>
      <c r="AR41" s="178">
        <f>IF($AM41&gt;8,SMALL($H41:$U41,5),0)</f>
        <v>0</v>
      </c>
      <c r="AS41" s="178">
        <f>IF($AM41&gt;9,SMALL($H41:$U41,6),0)</f>
        <v>0</v>
      </c>
      <c r="AT41" s="178">
        <f>IF($AM41&gt;10,SMALL($H41:$U41,7),0)</f>
        <v>0</v>
      </c>
      <c r="AU41" s="178">
        <f>IF($AM41&gt;11,SMALL($I41:$U41,8),0)</f>
        <v>0</v>
      </c>
      <c r="AV41" s="178">
        <f>IF($AM41&gt;12,SMALL($I41:$U41,9),0)</f>
        <v>0</v>
      </c>
      <c r="AW41" s="178">
        <f>IF($AM41&gt;13,SMALL($I41:$U41,9),0)</f>
        <v>0</v>
      </c>
    </row>
    <row r="42" spans="1:49" x14ac:dyDescent="0.25">
      <c r="A42" s="136" t="s">
        <v>47</v>
      </c>
      <c r="B42" s="183">
        <v>41</v>
      </c>
      <c r="C42" s="171">
        <v>26</v>
      </c>
      <c r="D42" s="183"/>
      <c r="E42" s="173">
        <f>F42/$F$2*1000</f>
        <v>224.66798764759545</v>
      </c>
      <c r="F42" s="173">
        <f>G42-(SUM(AN42:AV42))</f>
        <v>896.13953527030731</v>
      </c>
      <c r="G42" s="174">
        <f>SUM(H42:S42)</f>
        <v>896.13953527030731</v>
      </c>
      <c r="H42" s="295"/>
      <c r="I42" s="253"/>
      <c r="J42" s="127"/>
      <c r="K42" s="169"/>
      <c r="L42" s="301"/>
      <c r="M42" s="253">
        <v>896.13953527030731</v>
      </c>
      <c r="N42" s="169"/>
      <c r="O42" s="173"/>
      <c r="P42" s="253"/>
      <c r="Q42" s="173"/>
      <c r="R42" s="140"/>
      <c r="S42" s="253"/>
      <c r="T42" s="173"/>
      <c r="U42" s="245"/>
      <c r="V42" s="187"/>
      <c r="W42" s="179"/>
      <c r="X42" s="178">
        <f>IF(H42&gt;0,1,0)</f>
        <v>0</v>
      </c>
      <c r="Y42" s="178">
        <f>IF(I42&gt;0,1,0)</f>
        <v>0</v>
      </c>
      <c r="Z42" s="178">
        <f>IF(J42&gt;0,1,0)</f>
        <v>0</v>
      </c>
      <c r="AA42" s="178">
        <f>IF(K42&gt;0,1,0)</f>
        <v>0</v>
      </c>
      <c r="AB42" s="178">
        <f>IF(L42&gt;0,1,0)</f>
        <v>0</v>
      </c>
      <c r="AC42" s="178">
        <f>IF(M42&gt;0,1,0)</f>
        <v>1</v>
      </c>
      <c r="AD42" s="178">
        <f>IF(N42&gt;0,1,0)</f>
        <v>0</v>
      </c>
      <c r="AE42" s="178">
        <f>IF(O42&gt;0,1,0)</f>
        <v>0</v>
      </c>
      <c r="AF42" s="178">
        <f>IF(P42&gt;0,1,0)</f>
        <v>0</v>
      </c>
      <c r="AG42" s="178">
        <f>IF(Q42&gt;0,1,0)</f>
        <v>0</v>
      </c>
      <c r="AH42" s="178">
        <f>IF(R42&gt;0,1,0)</f>
        <v>0</v>
      </c>
      <c r="AI42" s="178">
        <f>IF(S42&gt;0,1,0)</f>
        <v>0</v>
      </c>
      <c r="AJ42" s="178">
        <f>IF(T42&gt;0,1,0)</f>
        <v>0</v>
      </c>
      <c r="AK42" s="178">
        <f>IF(U42&gt;0,1,0)</f>
        <v>0</v>
      </c>
      <c r="AL42" s="179"/>
      <c r="AM42" s="178">
        <f>SUM(X42:AK42)</f>
        <v>1</v>
      </c>
      <c r="AN42" s="178">
        <f>IF($AM42&gt;4,SMALL($H42:$U42,1),0)</f>
        <v>0</v>
      </c>
      <c r="AO42" s="178">
        <f>IF($AM42&gt;5,SMALL($H42:$U42,2),0)</f>
        <v>0</v>
      </c>
      <c r="AP42" s="178">
        <f>IF($AM42&gt;6,SMALL($H42:$U42,3),0)</f>
        <v>0</v>
      </c>
      <c r="AQ42" s="178">
        <f>IF($AM42&gt;7,SMALL($H42:$U42,4),0)</f>
        <v>0</v>
      </c>
      <c r="AR42" s="178">
        <f>IF($AM42&gt;8,SMALL($H42:$U42,5),0)</f>
        <v>0</v>
      </c>
      <c r="AS42" s="178">
        <f>IF($AM42&gt;9,SMALL($H42:$U42,6),0)</f>
        <v>0</v>
      </c>
      <c r="AT42" s="178">
        <f>IF($AM42&gt;10,SMALL($H42:$U42,7),0)</f>
        <v>0</v>
      </c>
      <c r="AU42" s="178">
        <f>IF($AM42&gt;11,SMALL($I42:$U42,8),0)</f>
        <v>0</v>
      </c>
      <c r="AV42" s="178">
        <f>IF($AM42&gt;12,SMALL($I42:$U42,9),0)</f>
        <v>0</v>
      </c>
      <c r="AW42" s="178">
        <f>IF($AM42&gt;13,SMALL($I42:$U42,9),0)</f>
        <v>0</v>
      </c>
    </row>
    <row r="43" spans="1:49" x14ac:dyDescent="0.25">
      <c r="A43" s="141" t="s">
        <v>184</v>
      </c>
      <c r="B43" s="117">
        <v>42</v>
      </c>
      <c r="C43" s="183"/>
      <c r="D43" s="169"/>
      <c r="E43" s="173">
        <f>F43/$F$2*1000</f>
        <v>218.37151749647498</v>
      </c>
      <c r="F43" s="173">
        <f>G43-(SUM(AN43:AV43))</f>
        <v>871.02462729365743</v>
      </c>
      <c r="G43" s="174">
        <f>SUM(H43:S43)</f>
        <v>871.02462729365743</v>
      </c>
      <c r="H43" s="295"/>
      <c r="I43" s="253"/>
      <c r="J43" s="175"/>
      <c r="K43" s="169"/>
      <c r="L43" s="253"/>
      <c r="M43" s="253">
        <v>871.02462729365743</v>
      </c>
      <c r="N43" s="169"/>
      <c r="O43" s="173"/>
      <c r="P43" s="253"/>
      <c r="Q43" s="173"/>
      <c r="R43" s="140"/>
      <c r="S43" s="253"/>
      <c r="T43" s="173"/>
      <c r="U43" s="245"/>
      <c r="V43" s="191"/>
      <c r="W43" s="179"/>
      <c r="X43" s="178">
        <f>IF(H43&gt;0,1,0)</f>
        <v>0</v>
      </c>
      <c r="Y43" s="178">
        <f>IF(I43&gt;0,1,0)</f>
        <v>0</v>
      </c>
      <c r="Z43" s="178">
        <f>IF(J43&gt;0,1,0)</f>
        <v>0</v>
      </c>
      <c r="AA43" s="178">
        <f>IF(K43&gt;0,1,0)</f>
        <v>0</v>
      </c>
      <c r="AB43" s="178">
        <f>IF(L43&gt;0,1,0)</f>
        <v>0</v>
      </c>
      <c r="AC43" s="178">
        <f>IF(M43&gt;0,1,0)</f>
        <v>1</v>
      </c>
      <c r="AD43" s="178">
        <f>IF(N43&gt;0,1,0)</f>
        <v>0</v>
      </c>
      <c r="AE43" s="178">
        <f>IF(O43&gt;0,1,0)</f>
        <v>0</v>
      </c>
      <c r="AF43" s="178">
        <f>IF(P43&gt;0,1,0)</f>
        <v>0</v>
      </c>
      <c r="AG43" s="178">
        <f>IF(Q43&gt;0,1,0)</f>
        <v>0</v>
      </c>
      <c r="AH43" s="178">
        <f>IF(R43&gt;0,1,0)</f>
        <v>0</v>
      </c>
      <c r="AI43" s="178">
        <f>IF(S43&gt;0,1,0)</f>
        <v>0</v>
      </c>
      <c r="AJ43" s="178">
        <f>IF(T43&gt;0,1,0)</f>
        <v>0</v>
      </c>
      <c r="AK43" s="178">
        <f>IF(U43&gt;0,1,0)</f>
        <v>0</v>
      </c>
      <c r="AL43" s="179"/>
      <c r="AM43" s="178">
        <f>SUM(X43:AK43)</f>
        <v>1</v>
      </c>
      <c r="AN43" s="178">
        <f>IF($AM43&gt;4,SMALL($H43:$U43,1),0)</f>
        <v>0</v>
      </c>
      <c r="AO43" s="178">
        <f>IF($AM43&gt;5,SMALL($H43:$U43,2),0)</f>
        <v>0</v>
      </c>
      <c r="AP43" s="178">
        <f>IF($AM43&gt;6,SMALL($H43:$U43,3),0)</f>
        <v>0</v>
      </c>
      <c r="AQ43" s="178">
        <f>IF($AM43&gt;7,SMALL($H43:$U43,4),0)</f>
        <v>0</v>
      </c>
      <c r="AR43" s="178">
        <f>IF($AM43&gt;8,SMALL($H43:$U43,5),0)</f>
        <v>0</v>
      </c>
      <c r="AS43" s="178">
        <f>IF($AM43&gt;9,SMALL($H43:$U43,6),0)</f>
        <v>0</v>
      </c>
      <c r="AT43" s="178">
        <f>IF($AM43&gt;10,SMALL($H43:$U43,7),0)</f>
        <v>0</v>
      </c>
      <c r="AU43" s="178">
        <f>IF($AM43&gt;11,SMALL($I43:$U43,8),0)</f>
        <v>0</v>
      </c>
      <c r="AV43" s="178">
        <f>IF($AM43&gt;12,SMALL($I43:$U43,9),0)</f>
        <v>0</v>
      </c>
      <c r="AW43" s="178">
        <f>IF($AM43&gt;13,SMALL($I43:$U43,9),0)</f>
        <v>0</v>
      </c>
    </row>
    <row r="44" spans="1:49" x14ac:dyDescent="0.25">
      <c r="A44" s="129" t="s">
        <v>41</v>
      </c>
      <c r="B44" s="183">
        <v>43</v>
      </c>
      <c r="C44" s="122"/>
      <c r="D44" s="183"/>
      <c r="E44" s="173">
        <f>F44/$F$2*1000</f>
        <v>212.14436345965501</v>
      </c>
      <c r="F44" s="173">
        <f>G44-(SUM(AN44:AV44))</f>
        <v>846.18620245600039</v>
      </c>
      <c r="G44" s="174">
        <f>SUM(H44:S44)</f>
        <v>846.18620245600039</v>
      </c>
      <c r="H44" s="253"/>
      <c r="I44" s="253"/>
      <c r="J44" s="175"/>
      <c r="K44" s="169"/>
      <c r="L44" s="301"/>
      <c r="M44" s="253"/>
      <c r="N44" s="169"/>
      <c r="O44" s="173"/>
      <c r="P44" s="288">
        <v>846.18620245600039</v>
      </c>
      <c r="Q44" s="173"/>
      <c r="R44" s="140"/>
      <c r="S44" s="252"/>
      <c r="T44" s="173"/>
      <c r="U44" s="245"/>
      <c r="V44" s="187"/>
      <c r="W44" s="179"/>
      <c r="X44" s="178">
        <f>IF(H44&gt;0,1,0)</f>
        <v>0</v>
      </c>
      <c r="Y44" s="178">
        <f>IF(I44&gt;0,1,0)</f>
        <v>0</v>
      </c>
      <c r="Z44" s="178">
        <f>IF(J44&gt;0,1,0)</f>
        <v>0</v>
      </c>
      <c r="AA44" s="178">
        <f>IF(K44&gt;0,1,0)</f>
        <v>0</v>
      </c>
      <c r="AB44" s="178">
        <f>IF(L44&gt;0,1,0)</f>
        <v>0</v>
      </c>
      <c r="AC44" s="178">
        <f>IF(M44&gt;0,1,0)</f>
        <v>0</v>
      </c>
      <c r="AD44" s="178">
        <f>IF(N44&gt;0,1,0)</f>
        <v>0</v>
      </c>
      <c r="AE44" s="178">
        <f>IF(O44&gt;0,1,0)</f>
        <v>0</v>
      </c>
      <c r="AF44" s="178">
        <f>IF(P44&gt;0,1,0)</f>
        <v>1</v>
      </c>
      <c r="AG44" s="178">
        <f>IF(Q44&gt;0,1,0)</f>
        <v>0</v>
      </c>
      <c r="AH44" s="178">
        <f>IF(R44&gt;0,1,0)</f>
        <v>0</v>
      </c>
      <c r="AI44" s="178">
        <f>IF(S44&gt;0,1,0)</f>
        <v>0</v>
      </c>
      <c r="AJ44" s="178">
        <f>IF(T44&gt;0,1,0)</f>
        <v>0</v>
      </c>
      <c r="AK44" s="178">
        <f>IF(U44&gt;0,1,0)</f>
        <v>0</v>
      </c>
      <c r="AL44" s="179"/>
      <c r="AM44" s="178">
        <f>SUM(X44:AK44)</f>
        <v>1</v>
      </c>
      <c r="AN44" s="178">
        <f>IF($AM44&gt;4,SMALL($H44:$U44,1),0)</f>
        <v>0</v>
      </c>
      <c r="AO44" s="178">
        <f>IF($AM44&gt;5,SMALL($H44:$U44,2),0)</f>
        <v>0</v>
      </c>
      <c r="AP44" s="178">
        <f>IF($AM44&gt;6,SMALL($H44:$U44,3),0)</f>
        <v>0</v>
      </c>
      <c r="AQ44" s="178">
        <f>IF($AM44&gt;7,SMALL($H44:$U44,4),0)</f>
        <v>0</v>
      </c>
      <c r="AR44" s="178">
        <f>IF($AM44&gt;8,SMALL($H44:$U44,5),0)</f>
        <v>0</v>
      </c>
      <c r="AS44" s="178">
        <f>IF($AM44&gt;9,SMALL($H44:$U44,6),0)</f>
        <v>0</v>
      </c>
      <c r="AT44" s="178">
        <f>IF($AM44&gt;10,SMALL($H44:$U44,7),0)</f>
        <v>0</v>
      </c>
      <c r="AU44" s="178">
        <f>IF($AM44&gt;11,SMALL($I44:$U44,8),0)</f>
        <v>0</v>
      </c>
      <c r="AV44" s="178">
        <f>IF($AM44&gt;12,SMALL($I44:$U44,9),0)</f>
        <v>0</v>
      </c>
      <c r="AW44" s="178">
        <f>IF($AM44&gt;13,SMALL($I44:$U44,9),0)</f>
        <v>0</v>
      </c>
    </row>
    <row r="45" spans="1:49" x14ac:dyDescent="0.25">
      <c r="A45" s="205" t="s">
        <v>42</v>
      </c>
      <c r="B45" s="183">
        <v>44</v>
      </c>
      <c r="C45" s="183"/>
      <c r="D45" s="172"/>
      <c r="E45" s="173">
        <f>F45/$F$2*1000</f>
        <v>211.59080924365742</v>
      </c>
      <c r="F45" s="173">
        <f>G45-(SUM(AN45:AV45))</f>
        <v>843.97822515106668</v>
      </c>
      <c r="G45" s="174">
        <f>SUM(H45:S45)</f>
        <v>843.97822515106668</v>
      </c>
      <c r="H45" s="292"/>
      <c r="I45" s="252"/>
      <c r="J45" s="169"/>
      <c r="K45" s="173"/>
      <c r="L45" s="252"/>
      <c r="M45" s="253"/>
      <c r="N45" s="173"/>
      <c r="O45" s="173"/>
      <c r="P45" s="289">
        <v>843.97822515106668</v>
      </c>
      <c r="Q45" s="173"/>
      <c r="R45" s="169"/>
      <c r="S45" s="253"/>
      <c r="T45" s="173"/>
      <c r="U45" s="244"/>
      <c r="V45" s="187"/>
      <c r="W45" s="186"/>
      <c r="X45" s="178">
        <f>IF(H45&gt;0,1,0)</f>
        <v>0</v>
      </c>
      <c r="Y45" s="178">
        <f>IF(I45&gt;0,1,0)</f>
        <v>0</v>
      </c>
      <c r="Z45" s="178">
        <f>IF(J45&gt;0,1,0)</f>
        <v>0</v>
      </c>
      <c r="AA45" s="178">
        <f>IF(K45&gt;0,1,0)</f>
        <v>0</v>
      </c>
      <c r="AB45" s="178">
        <f>IF(L45&gt;0,1,0)</f>
        <v>0</v>
      </c>
      <c r="AC45" s="178">
        <f>IF(M45&gt;0,1,0)</f>
        <v>0</v>
      </c>
      <c r="AD45" s="178">
        <f>IF(N45&gt;0,1,0)</f>
        <v>0</v>
      </c>
      <c r="AE45" s="178">
        <f>IF(O45&gt;0,1,0)</f>
        <v>0</v>
      </c>
      <c r="AF45" s="178">
        <f>IF(P45&gt;0,1,0)</f>
        <v>1</v>
      </c>
      <c r="AG45" s="178">
        <f>IF(Q45&gt;0,1,0)</f>
        <v>0</v>
      </c>
      <c r="AH45" s="178">
        <f>IF(R45&gt;0,1,0)</f>
        <v>0</v>
      </c>
      <c r="AI45" s="178">
        <f>IF(S45&gt;0,1,0)</f>
        <v>0</v>
      </c>
      <c r="AJ45" s="178">
        <f>IF(T45&gt;0,1,0)</f>
        <v>0</v>
      </c>
      <c r="AK45" s="178">
        <f>IF(U45&gt;0,1,0)</f>
        <v>0</v>
      </c>
      <c r="AL45" s="179"/>
      <c r="AM45" s="178">
        <f>SUM(X45:AK45)</f>
        <v>1</v>
      </c>
      <c r="AN45" s="178">
        <f>IF($AM45&gt;4,SMALL($H45:$U45,1),0)</f>
        <v>0</v>
      </c>
      <c r="AO45" s="178">
        <f>IF($AM45&gt;5,SMALL($H45:$U45,2),0)</f>
        <v>0</v>
      </c>
      <c r="AP45" s="178">
        <f>IF($AM45&gt;6,SMALL($H45:$U45,3),0)</f>
        <v>0</v>
      </c>
      <c r="AQ45" s="178">
        <f>IF($AM45&gt;7,SMALL($H45:$U45,4),0)</f>
        <v>0</v>
      </c>
      <c r="AR45" s="178">
        <f>IF($AM45&gt;8,SMALL($H45:$U45,5),0)</f>
        <v>0</v>
      </c>
      <c r="AS45" s="178">
        <f>IF($AM45&gt;9,SMALL($H45:$U45,6),0)</f>
        <v>0</v>
      </c>
      <c r="AT45" s="178">
        <f>IF($AM45&gt;10,SMALL($H45:$U45,7),0)</f>
        <v>0</v>
      </c>
      <c r="AU45" s="178">
        <f>IF($AM45&gt;11,SMALL($I45:$U45,8),0)</f>
        <v>0</v>
      </c>
      <c r="AV45" s="178">
        <f>IF($AM45&gt;12,SMALL($I45:$U45,9),0)</f>
        <v>0</v>
      </c>
      <c r="AW45" s="178">
        <f>IF($AM45&gt;13,SMALL($I45:$U45,9),0)</f>
        <v>0</v>
      </c>
    </row>
    <row r="46" spans="1:49" x14ac:dyDescent="0.25">
      <c r="A46" s="122" t="s">
        <v>32</v>
      </c>
      <c r="B46" s="117">
        <v>45</v>
      </c>
      <c r="C46" s="183"/>
      <c r="D46" s="169"/>
      <c r="E46" s="173">
        <f>F46/$F$2*1000</f>
        <v>199.28753859489998</v>
      </c>
      <c r="F46" s="173">
        <f>G46-(SUM(AN46:AV46))</f>
        <v>794.90382270982377</v>
      </c>
      <c r="G46" s="174">
        <f>SUM(H46:S46)</f>
        <v>794.90382270982377</v>
      </c>
      <c r="H46" s="253"/>
      <c r="I46" s="253"/>
      <c r="J46" s="175"/>
      <c r="K46" s="129">
        <v>794.90382270982377</v>
      </c>
      <c r="L46" s="301"/>
      <c r="M46" s="253"/>
      <c r="N46" s="173"/>
      <c r="O46" s="173"/>
      <c r="P46" s="253"/>
      <c r="Q46" s="173"/>
      <c r="R46" s="155"/>
      <c r="S46" s="253"/>
      <c r="T46" s="173"/>
      <c r="U46" s="245"/>
      <c r="V46" s="187"/>
      <c r="W46" s="179"/>
      <c r="X46" s="178">
        <f>IF(H46&gt;0,1,0)</f>
        <v>0</v>
      </c>
      <c r="Y46" s="178">
        <f>IF(I46&gt;0,1,0)</f>
        <v>0</v>
      </c>
      <c r="Z46" s="178">
        <f>IF(J46&gt;0,1,0)</f>
        <v>0</v>
      </c>
      <c r="AA46" s="178">
        <f>IF(K46&gt;0,1,0)</f>
        <v>1</v>
      </c>
      <c r="AB46" s="178">
        <f>IF(L46&gt;0,1,0)</f>
        <v>0</v>
      </c>
      <c r="AC46" s="178">
        <f>IF(M46&gt;0,1,0)</f>
        <v>0</v>
      </c>
      <c r="AD46" s="178">
        <f>IF(N46&gt;0,1,0)</f>
        <v>0</v>
      </c>
      <c r="AE46" s="178">
        <f>IF(O46&gt;0,1,0)</f>
        <v>0</v>
      </c>
      <c r="AF46" s="178">
        <f>IF(P46&gt;0,1,0)</f>
        <v>0</v>
      </c>
      <c r="AG46" s="178">
        <f>IF(Q46&gt;0,1,0)</f>
        <v>0</v>
      </c>
      <c r="AH46" s="178">
        <f>IF(R46&gt;0,1,0)</f>
        <v>0</v>
      </c>
      <c r="AI46" s="178">
        <f>IF(S46&gt;0,1,0)</f>
        <v>0</v>
      </c>
      <c r="AJ46" s="178">
        <f>IF(T46&gt;0,1,0)</f>
        <v>0</v>
      </c>
      <c r="AK46" s="178">
        <f>IF(U46&gt;0,1,0)</f>
        <v>0</v>
      </c>
      <c r="AL46" s="179"/>
      <c r="AM46" s="178">
        <f>SUM(X46:AK46)</f>
        <v>1</v>
      </c>
      <c r="AN46" s="178">
        <f>IF($AM46&gt;4,SMALL($H46:$U46,1),0)</f>
        <v>0</v>
      </c>
      <c r="AO46" s="178">
        <f>IF($AM46&gt;5,SMALL($H46:$U46,2),0)</f>
        <v>0</v>
      </c>
      <c r="AP46" s="178">
        <f>IF($AM46&gt;6,SMALL($H46:$U46,3),0)</f>
        <v>0</v>
      </c>
      <c r="AQ46" s="178">
        <f>IF($AM46&gt;7,SMALL($H46:$U46,4),0)</f>
        <v>0</v>
      </c>
      <c r="AR46" s="178">
        <f>IF($AM46&gt;8,SMALL($H46:$U46,5),0)</f>
        <v>0</v>
      </c>
      <c r="AS46" s="178">
        <f>IF($AM46&gt;9,SMALL($H46:$U46,6),0)</f>
        <v>0</v>
      </c>
      <c r="AT46" s="178">
        <f>IF($AM46&gt;10,SMALL($H46:$U46,7),0)</f>
        <v>0</v>
      </c>
      <c r="AU46" s="178">
        <f>IF($AM46&gt;11,SMALL($I46:$U46,8),0)</f>
        <v>0</v>
      </c>
      <c r="AV46" s="178">
        <f>IF($AM46&gt;12,SMALL($I46:$U46,9),0)</f>
        <v>0</v>
      </c>
      <c r="AW46" s="178">
        <f>IF($AM46&gt;13,SMALL($I46:$U46,9),0)</f>
        <v>0</v>
      </c>
    </row>
    <row r="47" spans="1:49" x14ac:dyDescent="0.25">
      <c r="A47" s="260" t="s">
        <v>233</v>
      </c>
      <c r="B47" s="183">
        <v>46</v>
      </c>
      <c r="C47" s="183"/>
      <c r="D47" s="169"/>
      <c r="E47" s="173">
        <f>F47/$F$2*1000</f>
        <v>193.45300941613502</v>
      </c>
      <c r="F47" s="173">
        <f>G47-(SUM(AN47:AV47))</f>
        <v>771.63147171079868</v>
      </c>
      <c r="G47" s="174">
        <f>SUM(H47:S47)</f>
        <v>771.63147171079868</v>
      </c>
      <c r="H47" s="295"/>
      <c r="I47" s="253"/>
      <c r="J47" s="175"/>
      <c r="K47" s="169"/>
      <c r="L47" s="253"/>
      <c r="M47" s="253"/>
      <c r="N47" s="169"/>
      <c r="O47" s="173"/>
      <c r="P47" s="253"/>
      <c r="Q47" s="173"/>
      <c r="R47" s="140"/>
      <c r="S47" s="250">
        <v>771.63147171079868</v>
      </c>
      <c r="T47" s="173"/>
      <c r="U47" s="245"/>
      <c r="V47" s="191"/>
      <c r="W47" s="179"/>
      <c r="X47" s="178">
        <f>IF(H47&gt;0,1,0)</f>
        <v>0</v>
      </c>
      <c r="Y47" s="178">
        <f>IF(I47&gt;0,1,0)</f>
        <v>0</v>
      </c>
      <c r="Z47" s="178">
        <f>IF(J47&gt;0,1,0)</f>
        <v>0</v>
      </c>
      <c r="AA47" s="178">
        <f>IF(K47&gt;0,1,0)</f>
        <v>0</v>
      </c>
      <c r="AB47" s="178">
        <f>IF(L47&gt;0,1,0)</f>
        <v>0</v>
      </c>
      <c r="AC47" s="178">
        <f>IF(M47&gt;0,1,0)</f>
        <v>0</v>
      </c>
      <c r="AD47" s="178">
        <f>IF(N47&gt;0,1,0)</f>
        <v>0</v>
      </c>
      <c r="AE47" s="178">
        <f>IF(O47&gt;0,1,0)</f>
        <v>0</v>
      </c>
      <c r="AF47" s="178">
        <f>IF(P47&gt;0,1,0)</f>
        <v>0</v>
      </c>
      <c r="AG47" s="178">
        <f>IF(Q47&gt;0,1,0)</f>
        <v>0</v>
      </c>
      <c r="AH47" s="178">
        <f>IF(R47&gt;0,1,0)</f>
        <v>0</v>
      </c>
      <c r="AI47" s="178">
        <f>IF(S47&gt;0,1,0)</f>
        <v>1</v>
      </c>
      <c r="AJ47" s="178">
        <f>IF(T47&gt;0,1,0)</f>
        <v>0</v>
      </c>
      <c r="AK47" s="178">
        <f>IF(U47&gt;0,1,0)</f>
        <v>0</v>
      </c>
      <c r="AL47" s="179"/>
      <c r="AM47" s="178">
        <f>SUM(X47:AK47)</f>
        <v>1</v>
      </c>
      <c r="AN47" s="178">
        <f>IF($AM47&gt;4,SMALL($H47:$U47,1),0)</f>
        <v>0</v>
      </c>
      <c r="AO47" s="178">
        <f>IF($AM47&gt;5,SMALL($H47:$U47,2),0)</f>
        <v>0</v>
      </c>
      <c r="AP47" s="178">
        <f>IF($AM47&gt;6,SMALL($H47:$U47,3),0)</f>
        <v>0</v>
      </c>
      <c r="AQ47" s="178">
        <f>IF($AM47&gt;7,SMALL($H47:$U47,4),0)</f>
        <v>0</v>
      </c>
      <c r="AR47" s="178">
        <f>IF($AM47&gt;8,SMALL($H47:$U47,5),0)</f>
        <v>0</v>
      </c>
      <c r="AS47" s="178">
        <f>IF($AM47&gt;9,SMALL($H47:$U47,6),0)</f>
        <v>0</v>
      </c>
      <c r="AT47" s="178">
        <f>IF($AM47&gt;10,SMALL($H47:$U47,7),0)</f>
        <v>0</v>
      </c>
      <c r="AU47" s="178">
        <f>IF($AM47&gt;11,SMALL($I47:$U47,8),0)</f>
        <v>0</v>
      </c>
      <c r="AV47" s="178">
        <f>IF($AM47&gt;12,SMALL($I47:$U47,9),0)</f>
        <v>0</v>
      </c>
      <c r="AW47" s="178">
        <f>IF($AM47&gt;13,SMALL($I47:$U47,9),0)</f>
        <v>0</v>
      </c>
    </row>
    <row r="48" spans="1:49" x14ac:dyDescent="0.25">
      <c r="A48" s="141" t="s">
        <v>173</v>
      </c>
      <c r="B48" s="183">
        <v>47</v>
      </c>
      <c r="C48" s="122"/>
      <c r="D48" s="183"/>
      <c r="E48" s="173">
        <f>F48/$F$2*1000</f>
        <v>76.990375807880454</v>
      </c>
      <c r="F48" s="173">
        <f>G48-(SUM(AN48:AV48))</f>
        <v>307.09368218930018</v>
      </c>
      <c r="G48" s="174">
        <f>SUM(H48:S48)</f>
        <v>307.09368218930018</v>
      </c>
      <c r="H48" s="293">
        <v>307.09368218930018</v>
      </c>
      <c r="I48" s="252"/>
      <c r="J48" s="156"/>
      <c r="K48" s="175"/>
      <c r="L48" s="252"/>
      <c r="M48" s="288"/>
      <c r="N48" s="173"/>
      <c r="O48" s="174"/>
      <c r="P48" s="253"/>
      <c r="Q48" s="174"/>
      <c r="R48" s="193"/>
      <c r="S48" s="248"/>
      <c r="T48" s="174"/>
      <c r="U48" s="245"/>
      <c r="V48" s="187"/>
      <c r="W48" s="186"/>
      <c r="X48" s="178">
        <f>IF(H48&gt;0,1,0)</f>
        <v>1</v>
      </c>
      <c r="Y48" s="178">
        <f>IF(I48&gt;0,1,0)</f>
        <v>0</v>
      </c>
      <c r="Z48" s="178">
        <f>IF(J48&gt;0,1,0)</f>
        <v>0</v>
      </c>
      <c r="AA48" s="178">
        <f>IF(K48&gt;0,1,0)</f>
        <v>0</v>
      </c>
      <c r="AB48" s="178">
        <f>IF(L48&gt;0,1,0)</f>
        <v>0</v>
      </c>
      <c r="AC48" s="178">
        <f>IF(M48&gt;0,1,0)</f>
        <v>0</v>
      </c>
      <c r="AD48" s="178">
        <f>IF(N48&gt;0,1,0)</f>
        <v>0</v>
      </c>
      <c r="AE48" s="178">
        <f>IF(O48&gt;0,1,0)</f>
        <v>0</v>
      </c>
      <c r="AF48" s="178">
        <f>IF(P48&gt;0,1,0)</f>
        <v>0</v>
      </c>
      <c r="AG48" s="178">
        <f>IF(Q48&gt;0,1,0)</f>
        <v>0</v>
      </c>
      <c r="AH48" s="178">
        <f>IF(R48&gt;0,1,0)</f>
        <v>0</v>
      </c>
      <c r="AI48" s="178">
        <f>IF(S48&gt;0,1,0)</f>
        <v>0</v>
      </c>
      <c r="AJ48" s="178">
        <f>IF(T48&gt;0,1,0)</f>
        <v>0</v>
      </c>
      <c r="AK48" s="178">
        <f>IF(U48&gt;0,1,0)</f>
        <v>0</v>
      </c>
      <c r="AL48" s="179"/>
      <c r="AM48" s="178">
        <f>SUM(X48:AK48)</f>
        <v>1</v>
      </c>
      <c r="AN48" s="178">
        <f>IF($AM48&gt;4,SMALL($H48:$U48,1),0)</f>
        <v>0</v>
      </c>
      <c r="AO48" s="178">
        <f>IF($AM48&gt;5,SMALL($H48:$U48,2),0)</f>
        <v>0</v>
      </c>
      <c r="AP48" s="178">
        <f>IF($AM48&gt;6,SMALL($H48:$U48,3),0)</f>
        <v>0</v>
      </c>
      <c r="AQ48" s="178">
        <f>IF($AM48&gt;7,SMALL($H48:$U48,4),0)</f>
        <v>0</v>
      </c>
      <c r="AR48" s="178">
        <f>IF($AM48&gt;8,SMALL($H48:$U48,5),0)</f>
        <v>0</v>
      </c>
      <c r="AS48" s="178">
        <f>IF($AM48&gt;9,SMALL($H48:$U48,6),0)</f>
        <v>0</v>
      </c>
      <c r="AT48" s="178">
        <f>IF($AM48&gt;10,SMALL($H48:$U48,7),0)</f>
        <v>0</v>
      </c>
      <c r="AU48" s="178">
        <f>IF($AM48&gt;11,SMALL($I48:$U48,8),0)</f>
        <v>0</v>
      </c>
      <c r="AV48" s="178">
        <f>IF($AM48&gt;12,SMALL($I48:$U48,9),0)</f>
        <v>0</v>
      </c>
      <c r="AW48" s="178">
        <f>IF($AM48&gt;13,SMALL($I48:$U48,9),0)</f>
        <v>0</v>
      </c>
    </row>
    <row r="49" spans="1:49" x14ac:dyDescent="0.25">
      <c r="A49" s="200" t="s">
        <v>33</v>
      </c>
      <c r="B49" s="117">
        <v>48</v>
      </c>
      <c r="C49" s="122"/>
      <c r="D49" s="172"/>
      <c r="E49" s="173">
        <f>F49/$F$2*1000</f>
        <v>46.839491175503206</v>
      </c>
      <c r="F49" s="173">
        <f>G49-(SUM(AN49:AV49))</f>
        <v>186.82999876312081</v>
      </c>
      <c r="G49" s="174">
        <f>SUM(H49:S49)</f>
        <v>186.82999876312081</v>
      </c>
      <c r="H49" s="288">
        <v>186.82999876312081</v>
      </c>
      <c r="I49" s="292"/>
      <c r="J49" s="127"/>
      <c r="K49" s="188"/>
      <c r="L49" s="252"/>
      <c r="M49" s="253"/>
      <c r="N49" s="188"/>
      <c r="O49" s="173"/>
      <c r="P49" s="253"/>
      <c r="Q49" s="127"/>
      <c r="R49" s="193"/>
      <c r="S49" s="248"/>
      <c r="T49" s="127"/>
      <c r="U49" s="246"/>
      <c r="V49" s="187"/>
      <c r="W49" s="179"/>
      <c r="X49" s="178">
        <f>IF(H49&gt;0,1,0)</f>
        <v>1</v>
      </c>
      <c r="Y49" s="178">
        <f>IF(I49&gt;0,1,0)</f>
        <v>0</v>
      </c>
      <c r="Z49" s="178">
        <f>IF(J49&gt;0,1,0)</f>
        <v>0</v>
      </c>
      <c r="AA49" s="178">
        <f>IF(K49&gt;0,1,0)</f>
        <v>0</v>
      </c>
      <c r="AB49" s="178">
        <f>IF(L49&gt;0,1,0)</f>
        <v>0</v>
      </c>
      <c r="AC49" s="178">
        <f>IF(M49&gt;0,1,0)</f>
        <v>0</v>
      </c>
      <c r="AD49" s="178">
        <f>IF(N49&gt;0,1,0)</f>
        <v>0</v>
      </c>
      <c r="AE49" s="178">
        <f>IF(O49&gt;0,1,0)</f>
        <v>0</v>
      </c>
      <c r="AF49" s="178">
        <f>IF(P49&gt;0,1,0)</f>
        <v>0</v>
      </c>
      <c r="AG49" s="178">
        <f>IF(Q49&gt;0,1,0)</f>
        <v>0</v>
      </c>
      <c r="AH49" s="178">
        <f>IF(R49&gt;0,1,0)</f>
        <v>0</v>
      </c>
      <c r="AI49" s="178">
        <f>IF(S49&gt;0,1,0)</f>
        <v>0</v>
      </c>
      <c r="AJ49" s="178">
        <f>IF(T49&gt;0,1,0)</f>
        <v>0</v>
      </c>
      <c r="AK49" s="178">
        <f>IF(U49&gt;0,1,0)</f>
        <v>0</v>
      </c>
      <c r="AL49" s="179"/>
      <c r="AM49" s="178">
        <f>SUM(X49:AK49)</f>
        <v>1</v>
      </c>
      <c r="AN49" s="178">
        <f>IF($AM49&gt;4,SMALL($H49:$U49,1),0)</f>
        <v>0</v>
      </c>
      <c r="AO49" s="178">
        <f>IF($AM49&gt;5,SMALL($H49:$U49,2),0)</f>
        <v>0</v>
      </c>
      <c r="AP49" s="178">
        <f>IF($AM49&gt;6,SMALL($H49:$U49,3),0)</f>
        <v>0</v>
      </c>
      <c r="AQ49" s="178">
        <f>IF($AM49&gt;7,SMALL($H49:$U49,4),0)</f>
        <v>0</v>
      </c>
      <c r="AR49" s="178">
        <f>IF($AM49&gt;8,SMALL($H49:$U49,5),0)</f>
        <v>0</v>
      </c>
      <c r="AS49" s="178">
        <f>IF($AM49&gt;9,SMALL($H49:$U49,6),0)</f>
        <v>0</v>
      </c>
      <c r="AT49" s="178">
        <f>IF($AM49&gt;10,SMALL($H49:$U49,7),0)</f>
        <v>0</v>
      </c>
      <c r="AU49" s="178">
        <f>IF($AM49&gt;11,SMALL($I49:$U49,8),0)</f>
        <v>0</v>
      </c>
      <c r="AV49" s="178">
        <f>IF($AM49&gt;12,SMALL($I49:$U49,9),0)</f>
        <v>0</v>
      </c>
      <c r="AW49" s="178">
        <f>IF($AM49&gt;13,SMALL($I49:$U49,9),0)</f>
        <v>0</v>
      </c>
    </row>
    <row r="50" spans="1:49" x14ac:dyDescent="0.25">
      <c r="A50" s="122" t="s">
        <v>38</v>
      </c>
      <c r="B50" s="183">
        <v>49</v>
      </c>
      <c r="C50" s="183"/>
      <c r="D50" s="169"/>
      <c r="E50" s="173">
        <f>F50/$F$2*1000</f>
        <v>7.5636238609187698</v>
      </c>
      <c r="F50" s="173">
        <f>G50-(SUM(AN50:AV50))</f>
        <v>30.169239697446042</v>
      </c>
      <c r="G50" s="174">
        <f>SUM(H50:S50)</f>
        <v>30.169239697446042</v>
      </c>
      <c r="H50" s="253"/>
      <c r="I50" s="253"/>
      <c r="J50" s="175"/>
      <c r="K50" s="169"/>
      <c r="L50" s="301"/>
      <c r="M50" s="287"/>
      <c r="N50" s="173"/>
      <c r="O50" s="173"/>
      <c r="P50" s="287"/>
      <c r="Q50" s="173"/>
      <c r="R50" s="129">
        <v>30.169239697446042</v>
      </c>
      <c r="S50" s="252"/>
      <c r="T50" s="173"/>
      <c r="U50" s="129"/>
      <c r="V50" s="187"/>
      <c r="W50" s="179"/>
      <c r="X50" s="178">
        <f>IF(H50&gt;0,1,0)</f>
        <v>0</v>
      </c>
      <c r="Y50" s="178">
        <f>IF(I50&gt;0,1,0)</f>
        <v>0</v>
      </c>
      <c r="Z50" s="178">
        <f>IF(J50&gt;0,1,0)</f>
        <v>0</v>
      </c>
      <c r="AA50" s="178">
        <f>IF(K50&gt;0,1,0)</f>
        <v>0</v>
      </c>
      <c r="AB50" s="178">
        <f>IF(L50&gt;0,1,0)</f>
        <v>0</v>
      </c>
      <c r="AC50" s="178">
        <f>IF(M50&gt;0,1,0)</f>
        <v>0</v>
      </c>
      <c r="AD50" s="178">
        <f>IF(N50&gt;0,1,0)</f>
        <v>0</v>
      </c>
      <c r="AE50" s="178">
        <f>IF(O50&gt;0,1,0)</f>
        <v>0</v>
      </c>
      <c r="AF50" s="178">
        <f>IF(P50&gt;0,1,0)</f>
        <v>0</v>
      </c>
      <c r="AG50" s="178">
        <f>IF(Q50&gt;0,1,0)</f>
        <v>0</v>
      </c>
      <c r="AH50" s="178">
        <f>IF(R50&gt;0,1,0)</f>
        <v>1</v>
      </c>
      <c r="AI50" s="178">
        <f>IF(S50&gt;0,1,0)</f>
        <v>0</v>
      </c>
      <c r="AJ50" s="178">
        <f>IF(T50&gt;0,1,0)</f>
        <v>0</v>
      </c>
      <c r="AK50" s="178">
        <f>IF(U50&gt;0,1,0)</f>
        <v>0</v>
      </c>
      <c r="AL50" s="179"/>
      <c r="AM50" s="178">
        <f>SUM(X50:AK50)</f>
        <v>1</v>
      </c>
      <c r="AN50" s="178">
        <f>IF($AM50&gt;4,SMALL($H50:$U50,1),0)</f>
        <v>0</v>
      </c>
      <c r="AO50" s="178">
        <f>IF($AM50&gt;5,SMALL($H50:$U50,2),0)</f>
        <v>0</v>
      </c>
      <c r="AP50" s="178">
        <f>IF($AM50&gt;6,SMALL($H50:$U50,3),0)</f>
        <v>0</v>
      </c>
      <c r="AQ50" s="178">
        <f>IF($AM50&gt;7,SMALL($H50:$U50,4),0)</f>
        <v>0</v>
      </c>
      <c r="AR50" s="178">
        <f>IF($AM50&gt;8,SMALL($H50:$U50,5),0)</f>
        <v>0</v>
      </c>
      <c r="AS50" s="178">
        <f>IF($AM50&gt;9,SMALL($H50:$U50,6),0)</f>
        <v>0</v>
      </c>
      <c r="AT50" s="178">
        <f>IF($AM50&gt;10,SMALL($H50:$U50,7),0)</f>
        <v>0</v>
      </c>
      <c r="AU50" s="178">
        <f>IF($AM50&gt;11,SMALL($I50:$U50,8),0)</f>
        <v>0</v>
      </c>
      <c r="AV50" s="178">
        <f>IF($AM50&gt;12,SMALL($I50:$U50,9),0)</f>
        <v>0</v>
      </c>
      <c r="AW50" s="178">
        <f>IF($AM50&gt;13,SMALL($I50:$U50,9),0)</f>
        <v>0</v>
      </c>
    </row>
    <row r="51" spans="1:49" x14ac:dyDescent="0.25">
      <c r="A51" s="122" t="s">
        <v>187</v>
      </c>
      <c r="B51" s="183">
        <v>50</v>
      </c>
      <c r="C51" s="183"/>
      <c r="D51" s="172"/>
      <c r="E51" s="173">
        <f>F51/$F$2*1000</f>
        <v>0</v>
      </c>
      <c r="F51" s="173">
        <f>G51-(SUM(AN51:AV51))</f>
        <v>0</v>
      </c>
      <c r="G51" s="174">
        <f>SUM(H51:S51)</f>
        <v>0</v>
      </c>
      <c r="H51" s="292"/>
      <c r="I51" s="292"/>
      <c r="J51" s="181"/>
      <c r="K51" s="122"/>
      <c r="L51" s="292"/>
      <c r="M51" s="287"/>
      <c r="N51" s="173"/>
      <c r="O51" s="173"/>
      <c r="P51" s="287"/>
      <c r="Q51" s="129"/>
      <c r="R51" s="129"/>
      <c r="S51" s="254"/>
      <c r="T51" s="129"/>
      <c r="U51" s="129"/>
      <c r="V51" s="187"/>
      <c r="W51" s="186"/>
      <c r="X51" s="178">
        <f>IF(H51&gt;0,1,0)</f>
        <v>0</v>
      </c>
      <c r="Y51" s="178">
        <f>IF(I51&gt;0,1,0)</f>
        <v>0</v>
      </c>
      <c r="Z51" s="178">
        <f>IF(J51&gt;0,1,0)</f>
        <v>0</v>
      </c>
      <c r="AA51" s="178">
        <f>IF(K51&gt;0,1,0)</f>
        <v>0</v>
      </c>
      <c r="AB51" s="178">
        <f>IF(L51&gt;0,1,0)</f>
        <v>0</v>
      </c>
      <c r="AC51" s="178">
        <f>IF(M51&gt;0,1,0)</f>
        <v>0</v>
      </c>
      <c r="AD51" s="178">
        <f>IF(N51&gt;0,1,0)</f>
        <v>0</v>
      </c>
      <c r="AE51" s="178">
        <f>IF(O51&gt;0,1,0)</f>
        <v>0</v>
      </c>
      <c r="AF51" s="178">
        <f>IF(P51&gt;0,1,0)</f>
        <v>0</v>
      </c>
      <c r="AG51" s="178">
        <f>IF(Q51&gt;0,1,0)</f>
        <v>0</v>
      </c>
      <c r="AH51" s="178">
        <f>IF(R51&gt;0,1,0)</f>
        <v>0</v>
      </c>
      <c r="AI51" s="178">
        <f>IF(S51&gt;0,1,0)</f>
        <v>0</v>
      </c>
      <c r="AJ51" s="178">
        <f>IF(T51&gt;0,1,0)</f>
        <v>0</v>
      </c>
      <c r="AK51" s="178">
        <f>IF(L64&gt;0,1,0)</f>
        <v>0</v>
      </c>
      <c r="AL51" s="179"/>
      <c r="AM51" s="178">
        <f>SUM(X51:AK51)</f>
        <v>0</v>
      </c>
      <c r="AN51" s="178">
        <f>IF($AM51&gt;4,SMALL($H51:$U51,1),0)</f>
        <v>0</v>
      </c>
      <c r="AO51" s="178">
        <f>IF($AM51&gt;5,SMALL($H51:$U51,2),0)</f>
        <v>0</v>
      </c>
      <c r="AP51" s="178">
        <f>IF($AM51&gt;6,SMALL($H51:$U51,3),0)</f>
        <v>0</v>
      </c>
      <c r="AQ51" s="178">
        <f>IF($AM51&gt;7,SMALL($H51:$U51,4),0)</f>
        <v>0</v>
      </c>
      <c r="AR51" s="178">
        <f>IF($AM51&gt;8,SMALL($H51:$U51,5),0)</f>
        <v>0</v>
      </c>
      <c r="AS51" s="178">
        <f>IF($AM51&gt;9,SMALL($H51:$U51,6),0)</f>
        <v>0</v>
      </c>
      <c r="AT51" s="178">
        <f>IF($AM51&gt;10,SMALL($H51:$U51,7),0)</f>
        <v>0</v>
      </c>
      <c r="AU51" s="178">
        <f>IF($AM51&gt;11,SMALL($I51:$U51,8),0)</f>
        <v>0</v>
      </c>
      <c r="AV51" s="178">
        <f>IF($AM51&gt;12,SMALL($I51:$U51,9),0)</f>
        <v>0</v>
      </c>
      <c r="AW51" s="178">
        <f>IF($AM51&gt;13,SMALL($I51:$U51,9),0)</f>
        <v>0</v>
      </c>
    </row>
    <row r="52" spans="1:49" x14ac:dyDescent="0.25">
      <c r="A52" s="122" t="s">
        <v>76</v>
      </c>
      <c r="B52" s="117">
        <v>51</v>
      </c>
      <c r="C52" s="183"/>
      <c r="D52" s="172"/>
      <c r="E52" s="173">
        <f>F52/$F$2*1000</f>
        <v>0</v>
      </c>
      <c r="F52" s="173">
        <f>G52-(SUM(AN52:AV52))</f>
        <v>0</v>
      </c>
      <c r="G52" s="174">
        <f>SUM(H52:S52)</f>
        <v>0</v>
      </c>
      <c r="H52" s="292"/>
      <c r="I52" s="292"/>
      <c r="J52" s="181"/>
      <c r="K52" s="175"/>
      <c r="L52" s="292"/>
      <c r="M52" s="287"/>
      <c r="N52" s="173"/>
      <c r="O52" s="173"/>
      <c r="P52" s="287"/>
      <c r="Q52" s="129"/>
      <c r="R52" s="129"/>
      <c r="S52" s="254"/>
      <c r="T52" s="122"/>
      <c r="U52" s="129"/>
      <c r="V52" s="187"/>
      <c r="W52" s="186"/>
      <c r="X52" s="178">
        <f>IF(H52&gt;0,1,0)</f>
        <v>0</v>
      </c>
      <c r="Y52" s="178">
        <f>IF(I52&gt;0,1,0)</f>
        <v>0</v>
      </c>
      <c r="Z52" s="178">
        <f>IF(J52&gt;0,1,0)</f>
        <v>0</v>
      </c>
      <c r="AA52" s="178">
        <f>IF(K52&gt;0,1,0)</f>
        <v>0</v>
      </c>
      <c r="AB52" s="178">
        <f>IF(L52&gt;0,1,0)</f>
        <v>0</v>
      </c>
      <c r="AC52" s="178">
        <f>IF(M52&gt;0,1,0)</f>
        <v>0</v>
      </c>
      <c r="AD52" s="178">
        <f>IF(N52&gt;0,1,0)</f>
        <v>0</v>
      </c>
      <c r="AE52" s="178">
        <f>IF(O52&gt;0,1,0)</f>
        <v>0</v>
      </c>
      <c r="AF52" s="178">
        <f>IF(P52&gt;0,1,0)</f>
        <v>0</v>
      </c>
      <c r="AG52" s="178">
        <f>IF(Q52&gt;0,1,0)</f>
        <v>0</v>
      </c>
      <c r="AH52" s="178">
        <f>IF(R52&gt;0,1,0)</f>
        <v>0</v>
      </c>
      <c r="AI52" s="178">
        <f>IF(S52&gt;0,1,0)</f>
        <v>0</v>
      </c>
      <c r="AJ52" s="178">
        <f>IF(T52&gt;0,1,0)</f>
        <v>0</v>
      </c>
      <c r="AK52" s="178">
        <f>IF(L69&gt;0,1,0)</f>
        <v>0</v>
      </c>
      <c r="AL52" s="179"/>
      <c r="AM52" s="178">
        <f>SUM(X52:AK52)</f>
        <v>0</v>
      </c>
      <c r="AN52" s="178">
        <f>IF($AM52&gt;4,SMALL($H52:$U52,1),0)</f>
        <v>0</v>
      </c>
      <c r="AO52" s="178">
        <f>IF($AM52&gt;5,SMALL($H52:$U52,2),0)</f>
        <v>0</v>
      </c>
      <c r="AP52" s="178">
        <f>IF($AM52&gt;6,SMALL($H52:$U52,3),0)</f>
        <v>0</v>
      </c>
      <c r="AQ52" s="178">
        <f>IF($AM52&gt;7,SMALL($H52:$U52,4),0)</f>
        <v>0</v>
      </c>
      <c r="AR52" s="178">
        <f>IF($AM52&gt;8,SMALL($H52:$U52,5),0)</f>
        <v>0</v>
      </c>
      <c r="AS52" s="178">
        <f>IF($AM52&gt;9,SMALL($H52:$U52,6),0)</f>
        <v>0</v>
      </c>
      <c r="AT52" s="178">
        <f>IF($AM52&gt;10,SMALL($H52:$U52,7),0)</f>
        <v>0</v>
      </c>
      <c r="AU52" s="178">
        <f>IF($AM52&gt;11,SMALL($I52:$U52,8),0)</f>
        <v>0</v>
      </c>
      <c r="AV52" s="178">
        <f>IF($AM52&gt;12,SMALL($I52:$U52,9),0)</f>
        <v>0</v>
      </c>
      <c r="AW52" s="178">
        <f>IF($AM52&gt;13,SMALL($I52:$U52,9),0)</f>
        <v>0</v>
      </c>
    </row>
    <row r="53" spans="1:49" x14ac:dyDescent="0.25">
      <c r="A53" s="122" t="s">
        <v>64</v>
      </c>
      <c r="B53" s="183">
        <v>52</v>
      </c>
      <c r="C53" s="183"/>
      <c r="D53" s="172"/>
      <c r="E53" s="173">
        <f>F53/$F$2*1000</f>
        <v>0</v>
      </c>
      <c r="F53" s="173">
        <f>G53-(SUM(AN53:AV53))</f>
        <v>0</v>
      </c>
      <c r="G53" s="174">
        <f>SUM(H53:S53)</f>
        <v>0</v>
      </c>
      <c r="H53" s="292"/>
      <c r="I53" s="252"/>
      <c r="J53" s="181"/>
      <c r="K53" s="188"/>
      <c r="L53" s="301"/>
      <c r="M53" s="287"/>
      <c r="N53" s="188"/>
      <c r="O53" s="173"/>
      <c r="P53" s="287"/>
      <c r="Q53" s="129"/>
      <c r="R53" s="129"/>
      <c r="S53" s="254"/>
      <c r="T53" s="122"/>
      <c r="U53" s="129"/>
      <c r="V53" s="191"/>
      <c r="W53" s="186"/>
      <c r="X53" s="178">
        <f>IF(H53&gt;0,1,0)</f>
        <v>0</v>
      </c>
      <c r="Y53" s="178">
        <f>IF(I53&gt;0,1,0)</f>
        <v>0</v>
      </c>
      <c r="Z53" s="178">
        <f>IF(J53&gt;0,1,0)</f>
        <v>0</v>
      </c>
      <c r="AA53" s="178">
        <f>IF(K53&gt;0,1,0)</f>
        <v>0</v>
      </c>
      <c r="AB53" s="178">
        <f>IF(L53&gt;0,1,0)</f>
        <v>0</v>
      </c>
      <c r="AC53" s="178">
        <f>IF(M53&gt;0,1,0)</f>
        <v>0</v>
      </c>
      <c r="AD53" s="178">
        <f>IF(N53&gt;0,1,0)</f>
        <v>0</v>
      </c>
      <c r="AE53" s="178">
        <f>IF(O53&gt;0,1,0)</f>
        <v>0</v>
      </c>
      <c r="AF53" s="178">
        <f>IF(P53&gt;0,1,0)</f>
        <v>0</v>
      </c>
      <c r="AG53" s="178">
        <f>IF(Q53&gt;0,1,0)</f>
        <v>0</v>
      </c>
      <c r="AH53" s="178">
        <f>IF(R53&gt;0,1,0)</f>
        <v>0</v>
      </c>
      <c r="AI53" s="178">
        <f>IF(S53&gt;0,1,0)</f>
        <v>0</v>
      </c>
      <c r="AJ53" s="178">
        <f>IF(T53&gt;0,1,0)</f>
        <v>0</v>
      </c>
      <c r="AK53" s="178">
        <f>IF(L117&gt;0,1,0)</f>
        <v>0</v>
      </c>
      <c r="AL53" s="179"/>
      <c r="AM53" s="178">
        <f>SUM(X53:AK53)</f>
        <v>0</v>
      </c>
      <c r="AN53" s="178">
        <f>IF($AM53&gt;4,SMALL($H53:$U53,1),0)</f>
        <v>0</v>
      </c>
      <c r="AO53" s="178">
        <f>IF($AM53&gt;5,SMALL($H53:$U53,2),0)</f>
        <v>0</v>
      </c>
      <c r="AP53" s="178">
        <f>IF($AM53&gt;6,SMALL($H53:$U53,3),0)</f>
        <v>0</v>
      </c>
      <c r="AQ53" s="178">
        <f>IF($AM53&gt;7,SMALL($H53:$U53,4),0)</f>
        <v>0</v>
      </c>
      <c r="AR53" s="178">
        <f>IF($AM53&gt;8,SMALL($H53:$U53,5),0)</f>
        <v>0</v>
      </c>
      <c r="AS53" s="178">
        <f>IF($AM53&gt;9,SMALL($H53:$U53,6),0)</f>
        <v>0</v>
      </c>
      <c r="AT53" s="178">
        <f>IF($AM53&gt;10,SMALL($H53:$U53,7),0)</f>
        <v>0</v>
      </c>
      <c r="AU53" s="178">
        <f>IF($AM53&gt;11,SMALL($I53:$U53,8),0)</f>
        <v>0</v>
      </c>
      <c r="AV53" s="178">
        <f>IF($AM53&gt;12,SMALL($I53:$U53,9),0)</f>
        <v>0</v>
      </c>
      <c r="AW53" s="178">
        <f>IF($AM53&gt;13,SMALL($I53:$U53,9),0)</f>
        <v>0</v>
      </c>
    </row>
    <row r="54" spans="1:49" x14ac:dyDescent="0.25">
      <c r="A54" s="129" t="s">
        <v>36</v>
      </c>
      <c r="B54" s="183">
        <v>53</v>
      </c>
      <c r="C54" s="183"/>
      <c r="D54" s="169"/>
      <c r="E54" s="173">
        <f>F54/$F$2*1000</f>
        <v>0</v>
      </c>
      <c r="F54" s="173">
        <f>G54-(SUM(AN54:AV54))</f>
        <v>0</v>
      </c>
      <c r="G54" s="174">
        <f>SUM(H54:S54)</f>
        <v>0</v>
      </c>
      <c r="H54" s="253"/>
      <c r="I54" s="253"/>
      <c r="J54" s="175"/>
      <c r="K54" s="169"/>
      <c r="L54" s="301"/>
      <c r="M54" s="287"/>
      <c r="N54" s="173"/>
      <c r="O54" s="173"/>
      <c r="P54" s="287"/>
      <c r="Q54" s="129"/>
      <c r="R54" s="129"/>
      <c r="S54" s="254"/>
      <c r="T54" s="122"/>
      <c r="U54" s="129"/>
      <c r="V54" s="187"/>
      <c r="W54" s="179"/>
      <c r="X54" s="178">
        <f>IF(H54&gt;0,1,0)</f>
        <v>0</v>
      </c>
      <c r="Y54" s="178">
        <f>IF(I54&gt;0,1,0)</f>
        <v>0</v>
      </c>
      <c r="Z54" s="178">
        <f>IF(J54&gt;0,1,0)</f>
        <v>0</v>
      </c>
      <c r="AA54" s="178">
        <f>IF(K54&gt;0,1,0)</f>
        <v>0</v>
      </c>
      <c r="AB54" s="178">
        <f>IF(L54&gt;0,1,0)</f>
        <v>0</v>
      </c>
      <c r="AC54" s="178">
        <f>IF(M54&gt;0,1,0)</f>
        <v>0</v>
      </c>
      <c r="AD54" s="178">
        <f>IF(N54&gt;0,1,0)</f>
        <v>0</v>
      </c>
      <c r="AE54" s="178">
        <f>IF(O54&gt;0,1,0)</f>
        <v>0</v>
      </c>
      <c r="AF54" s="178">
        <f>IF(P54&gt;0,1,0)</f>
        <v>0</v>
      </c>
      <c r="AG54" s="178">
        <f>IF(Q54&gt;0,1,0)</f>
        <v>0</v>
      </c>
      <c r="AH54" s="178">
        <f>IF(R54&gt;0,1,0)</f>
        <v>0</v>
      </c>
      <c r="AI54" s="178">
        <f>IF(S54&gt;0,1,0)</f>
        <v>0</v>
      </c>
      <c r="AJ54" s="178">
        <f>IF(T54&gt;0,1,0)</f>
        <v>0</v>
      </c>
      <c r="AK54" s="178">
        <f>IF(L105&gt;0,1,0)</f>
        <v>0</v>
      </c>
      <c r="AL54" s="179"/>
      <c r="AM54" s="178">
        <f>SUM(X54:AK54)</f>
        <v>0</v>
      </c>
      <c r="AN54" s="178">
        <f>IF($AM54&gt;4,SMALL($H54:$U54,1),0)</f>
        <v>0</v>
      </c>
      <c r="AO54" s="178">
        <f>IF($AM54&gt;5,SMALL($H54:$U54,2),0)</f>
        <v>0</v>
      </c>
      <c r="AP54" s="178">
        <f>IF($AM54&gt;6,SMALL($H54:$U54,3),0)</f>
        <v>0</v>
      </c>
      <c r="AQ54" s="178">
        <f>IF($AM54&gt;7,SMALL($H54:$U54,4),0)</f>
        <v>0</v>
      </c>
      <c r="AR54" s="178">
        <f>IF($AM54&gt;8,SMALL($H54:$U54,5),0)</f>
        <v>0</v>
      </c>
      <c r="AS54" s="178">
        <f>IF($AM54&gt;9,SMALL($H54:$U54,6),0)</f>
        <v>0</v>
      </c>
      <c r="AT54" s="178">
        <f>IF($AM54&gt;10,SMALL($H54:$U54,7),0)</f>
        <v>0</v>
      </c>
      <c r="AU54" s="178">
        <f>IF($AM54&gt;11,SMALL($I54:$U54,8),0)</f>
        <v>0</v>
      </c>
      <c r="AV54" s="178">
        <f>IF($AM54&gt;12,SMALL($I54:$U54,9),0)</f>
        <v>0</v>
      </c>
      <c r="AW54" s="178">
        <f>IF($AM54&gt;13,SMALL($I54:$U54,9),0)</f>
        <v>0</v>
      </c>
    </row>
    <row r="55" spans="1:49" x14ac:dyDescent="0.25">
      <c r="A55" s="129" t="s">
        <v>12</v>
      </c>
      <c r="B55" s="117">
        <v>54</v>
      </c>
      <c r="C55" s="183"/>
      <c r="D55" s="172"/>
      <c r="E55" s="173">
        <f>F55/$F$2*1000</f>
        <v>0</v>
      </c>
      <c r="F55" s="173">
        <f>G55-(SUM(AN55:AV55))</f>
        <v>0</v>
      </c>
      <c r="G55" s="174">
        <f>SUM(H55:S55)</f>
        <v>0</v>
      </c>
      <c r="H55" s="295"/>
      <c r="I55" s="292"/>
      <c r="J55" s="181"/>
      <c r="K55" s="188"/>
      <c r="L55" s="252"/>
      <c r="M55" s="287"/>
      <c r="N55" s="175"/>
      <c r="O55" s="173"/>
      <c r="P55" s="287"/>
      <c r="Q55" s="129"/>
      <c r="S55" s="254"/>
      <c r="T55" s="122"/>
      <c r="U55" s="129"/>
      <c r="V55" s="187"/>
      <c r="W55" s="179"/>
      <c r="X55" s="178">
        <f>IF(H55&gt;0,1,0)</f>
        <v>0</v>
      </c>
      <c r="Y55" s="178">
        <f>IF(I55&gt;0,1,0)</f>
        <v>0</v>
      </c>
      <c r="Z55" s="178">
        <f>IF(J55&gt;0,1,0)</f>
        <v>0</v>
      </c>
      <c r="AA55" s="178">
        <f>IF(K55&gt;0,1,0)</f>
        <v>0</v>
      </c>
      <c r="AB55" s="178">
        <f>IF(L55&gt;0,1,0)</f>
        <v>0</v>
      </c>
      <c r="AC55" s="178">
        <f>IF(M55&gt;0,1,0)</f>
        <v>0</v>
      </c>
      <c r="AD55" s="178">
        <f>IF(N55&gt;0,1,0)</f>
        <v>0</v>
      </c>
      <c r="AE55" s="178">
        <f>IF(O55&gt;0,1,0)</f>
        <v>0</v>
      </c>
      <c r="AF55" s="178">
        <f>IF(P55&gt;0,1,0)</f>
        <v>0</v>
      </c>
      <c r="AG55" s="178">
        <f>IF(Q55&gt;0,1,0)</f>
        <v>0</v>
      </c>
      <c r="AH55" s="178">
        <f>IF(R55&gt;0,1,0)</f>
        <v>0</v>
      </c>
      <c r="AI55" s="178">
        <f>IF(S55&gt;0,1,0)</f>
        <v>0</v>
      </c>
      <c r="AJ55" s="178">
        <f>IF(T55&gt;0,1,0)</f>
        <v>0</v>
      </c>
      <c r="AK55" s="178">
        <f>IF(L119&gt;0,1,0)</f>
        <v>0</v>
      </c>
      <c r="AL55" s="179"/>
      <c r="AM55" s="178">
        <f>SUM(X55:AK55)</f>
        <v>0</v>
      </c>
      <c r="AN55" s="178">
        <f>IF($AM55&gt;4,SMALL($H55:$U55,1),0)</f>
        <v>0</v>
      </c>
      <c r="AO55" s="178">
        <f>IF($AM55&gt;5,SMALL($H55:$U55,2),0)</f>
        <v>0</v>
      </c>
      <c r="AP55" s="178">
        <f>IF($AM55&gt;6,SMALL($H55:$U55,3),0)</f>
        <v>0</v>
      </c>
      <c r="AQ55" s="178">
        <f>IF($AM55&gt;7,SMALL($H55:$U55,4),0)</f>
        <v>0</v>
      </c>
      <c r="AR55" s="178">
        <f>IF($AM55&gt;8,SMALL($H55:$U55,5),0)</f>
        <v>0</v>
      </c>
      <c r="AS55" s="178">
        <f>IF($AM55&gt;9,SMALL($H55:$U55,6),0)</f>
        <v>0</v>
      </c>
      <c r="AT55" s="178">
        <f>IF($AM55&gt;10,SMALL($H55:$U55,7),0)</f>
        <v>0</v>
      </c>
      <c r="AU55" s="178">
        <f>IF(AE55&gt;0,1,0)</f>
        <v>0</v>
      </c>
      <c r="AV55" s="178">
        <f>IF(AF55&gt;0,1,0)</f>
        <v>0</v>
      </c>
      <c r="AW55" s="178">
        <f>IF($AM55&gt;13,SMALL($I55:$U55,9),0)</f>
        <v>0</v>
      </c>
    </row>
    <row r="56" spans="1:49" x14ac:dyDescent="0.25">
      <c r="A56" s="129" t="s">
        <v>31</v>
      </c>
      <c r="B56" s="183">
        <v>55</v>
      </c>
      <c r="C56" s="183"/>
      <c r="D56" s="172"/>
      <c r="E56" s="173">
        <f>F56/$F$2*1000</f>
        <v>0</v>
      </c>
      <c r="F56" s="173">
        <f>G56-(SUM(AN56:AV56))</f>
        <v>0</v>
      </c>
      <c r="G56" s="174">
        <f>SUM(H56:S56)</f>
        <v>0</v>
      </c>
      <c r="H56" s="295"/>
      <c r="I56" s="292"/>
      <c r="J56" s="181"/>
      <c r="K56" s="175"/>
      <c r="L56" s="292"/>
      <c r="M56" s="287"/>
      <c r="N56" s="175"/>
      <c r="O56" s="173"/>
      <c r="P56" s="287"/>
      <c r="Q56" s="129"/>
      <c r="R56" s="129"/>
      <c r="S56" s="254"/>
      <c r="T56" s="122"/>
      <c r="U56" s="129"/>
      <c r="V56" s="187"/>
      <c r="W56" s="179"/>
      <c r="X56" s="178">
        <f>IF(H56&gt;0,1,0)</f>
        <v>0</v>
      </c>
      <c r="Y56" s="178">
        <f>IF(I56&gt;0,1,0)</f>
        <v>0</v>
      </c>
      <c r="Z56" s="178">
        <f>IF(J56&gt;0,1,0)</f>
        <v>0</v>
      </c>
      <c r="AA56" s="178">
        <f>IF(K56&gt;0,1,0)</f>
        <v>0</v>
      </c>
      <c r="AB56" s="178">
        <f>IF(L56&gt;0,1,0)</f>
        <v>0</v>
      </c>
      <c r="AC56" s="178">
        <f>IF(M56&gt;0,1,0)</f>
        <v>0</v>
      </c>
      <c r="AD56" s="178">
        <f>IF(N56&gt;0,1,0)</f>
        <v>0</v>
      </c>
      <c r="AE56" s="178">
        <f>IF(O56&gt;0,1,0)</f>
        <v>0</v>
      </c>
      <c r="AF56" s="178">
        <f>IF(P56&gt;0,1,0)</f>
        <v>0</v>
      </c>
      <c r="AG56" s="178">
        <f>IF(Q56&gt;0,1,0)</f>
        <v>0</v>
      </c>
      <c r="AH56" s="178">
        <f>IF(R56&gt;0,1,0)</f>
        <v>0</v>
      </c>
      <c r="AI56" s="178">
        <f>IF(S56&gt;0,1,0)</f>
        <v>0</v>
      </c>
      <c r="AJ56" s="178">
        <f>IF(T56&gt;0,1,0)</f>
        <v>0</v>
      </c>
      <c r="AK56" s="178">
        <f>IF(L96&gt;0,1,0)</f>
        <v>0</v>
      </c>
      <c r="AL56" s="179"/>
      <c r="AM56" s="178">
        <f>SUM(X56:AK56)</f>
        <v>0</v>
      </c>
      <c r="AN56" s="178">
        <f>IF($AM56&gt;4,SMALL($H56:$U56,1),0)</f>
        <v>0</v>
      </c>
      <c r="AO56" s="178">
        <f>IF($AM56&gt;5,SMALL($H56:$U56,2),0)</f>
        <v>0</v>
      </c>
      <c r="AP56" s="178">
        <f>IF($AM56&gt;6,SMALL($H56:$U56,3),0)</f>
        <v>0</v>
      </c>
      <c r="AQ56" s="178">
        <f>IF($AM56&gt;7,SMALL($H56:$U56,4),0)</f>
        <v>0</v>
      </c>
      <c r="AR56" s="178">
        <f>IF($AM56&gt;8,SMALL($H56:$U56,5),0)</f>
        <v>0</v>
      </c>
      <c r="AS56" s="178">
        <f>IF($AM56&gt;9,SMALL($H56:$U56,6),0)</f>
        <v>0</v>
      </c>
      <c r="AT56" s="178">
        <f>IF($AM56&gt;10,SMALL($H56:$U56,7),0)</f>
        <v>0</v>
      </c>
      <c r="AU56" s="178">
        <f>IF($AM56&gt;11,SMALL($I56:$U56,8),0)</f>
        <v>0</v>
      </c>
      <c r="AV56" s="178">
        <f>IF($AM56&gt;12,SMALL($I56:$U56,9),0)</f>
        <v>0</v>
      </c>
      <c r="AW56" s="178">
        <f>IF($AM56&gt;13,SMALL($I56:$U56,9),0)</f>
        <v>0</v>
      </c>
    </row>
    <row r="57" spans="1:49" x14ac:dyDescent="0.25">
      <c r="A57" s="129" t="s">
        <v>18</v>
      </c>
      <c r="B57" s="183">
        <v>56</v>
      </c>
      <c r="C57" s="183"/>
      <c r="D57" s="172"/>
      <c r="E57" s="173">
        <f>F57/$F$2*1000</f>
        <v>0</v>
      </c>
      <c r="F57" s="173">
        <f>G57-(SUM(AN57:AV57))</f>
        <v>0</v>
      </c>
      <c r="G57" s="174">
        <f>SUM(H57:S57)</f>
        <v>0</v>
      </c>
      <c r="H57" s="295"/>
      <c r="I57" s="292"/>
      <c r="J57" s="169"/>
      <c r="K57" s="188"/>
      <c r="L57" s="302"/>
      <c r="M57" s="287"/>
      <c r="N57" s="175"/>
      <c r="O57" s="173"/>
      <c r="P57" s="287"/>
      <c r="Q57" s="129"/>
      <c r="R57" s="129"/>
      <c r="S57" s="254"/>
      <c r="T57" s="122"/>
      <c r="U57" s="129"/>
      <c r="V57" s="187"/>
      <c r="W57" s="179"/>
      <c r="X57" s="178">
        <f>IF(H57&gt;0,1,0)</f>
        <v>0</v>
      </c>
      <c r="Y57" s="178">
        <f>IF(I57&gt;0,1,0)</f>
        <v>0</v>
      </c>
      <c r="Z57" s="178">
        <f>IF(J57&gt;0,1,0)</f>
        <v>0</v>
      </c>
      <c r="AA57" s="178">
        <f>IF(K57&gt;0,1,0)</f>
        <v>0</v>
      </c>
      <c r="AB57" s="178">
        <f>IF(L57&gt;0,1,0)</f>
        <v>0</v>
      </c>
      <c r="AC57" s="178">
        <f>IF(M57&gt;0,1,0)</f>
        <v>0</v>
      </c>
      <c r="AD57" s="178">
        <f>IF(N57&gt;0,1,0)</f>
        <v>0</v>
      </c>
      <c r="AE57" s="178">
        <f>IF(O57&gt;0,1,0)</f>
        <v>0</v>
      </c>
      <c r="AF57" s="178">
        <f>IF(P57&gt;0,1,0)</f>
        <v>0</v>
      </c>
      <c r="AG57" s="178">
        <f>IF(Q57&gt;0,1,0)</f>
        <v>0</v>
      </c>
      <c r="AH57" s="178">
        <f>IF(R57&gt;0,1,0)</f>
        <v>0</v>
      </c>
      <c r="AI57" s="178">
        <f>IF(S57&gt;0,1,0)</f>
        <v>0</v>
      </c>
      <c r="AJ57" s="178">
        <f>IF(T57&gt;0,1,0)</f>
        <v>0</v>
      </c>
      <c r="AK57" s="178">
        <f>IF(L121&gt;0,1,0)</f>
        <v>0</v>
      </c>
      <c r="AL57" s="179"/>
      <c r="AM57" s="178">
        <f>SUM(X57:AK57)</f>
        <v>0</v>
      </c>
      <c r="AN57" s="178">
        <f>IF($AM57&gt;4,SMALL($H57:$U57,1),0)</f>
        <v>0</v>
      </c>
      <c r="AO57" s="178">
        <f>IF($AM57&gt;5,SMALL($H57:$U57,2),0)</f>
        <v>0</v>
      </c>
      <c r="AP57" s="178">
        <f>IF($AM57&gt;6,SMALL($H57:$U57,3),0)</f>
        <v>0</v>
      </c>
      <c r="AQ57" s="178">
        <f>IF($AM57&gt;7,SMALL($H57:$U57,4),0)</f>
        <v>0</v>
      </c>
      <c r="AR57" s="178">
        <f>IF($AM57&gt;8,SMALL($H57:$U57,5),0)</f>
        <v>0</v>
      </c>
      <c r="AS57" s="178">
        <f>IF($AM57&gt;9,SMALL($H57:$U57,6),0)</f>
        <v>0</v>
      </c>
      <c r="AT57" s="178">
        <f>IF($AM57&gt;10,SMALL($H57:$U57,7),0)</f>
        <v>0</v>
      </c>
      <c r="AU57" s="178">
        <f>IF($AM57&gt;11,SMALL($I57:$U57,8),0)</f>
        <v>0</v>
      </c>
      <c r="AV57" s="178">
        <f>IF($AM57&gt;12,SMALL($I57:$U57,9),0)</f>
        <v>0</v>
      </c>
      <c r="AW57" s="178">
        <f>IF($AM57&gt;13,SMALL($I57:$U57,9),0)</f>
        <v>0</v>
      </c>
    </row>
    <row r="58" spans="1:49" x14ac:dyDescent="0.25">
      <c r="A58" s="129" t="s">
        <v>25</v>
      </c>
      <c r="B58" s="117">
        <v>57</v>
      </c>
      <c r="C58" s="122"/>
      <c r="D58" s="183"/>
      <c r="E58" s="173">
        <f>F58/$F$2*1000</f>
        <v>0</v>
      </c>
      <c r="F58" s="173">
        <f>G58-(SUM(AN58:AV58))</f>
        <v>0</v>
      </c>
      <c r="G58" s="174">
        <f>SUM(H58:S58)</f>
        <v>0</v>
      </c>
      <c r="H58" s="292"/>
      <c r="I58" s="292"/>
      <c r="J58" s="127"/>
      <c r="K58" s="188"/>
      <c r="L58" s="252"/>
      <c r="M58" s="287"/>
      <c r="N58" s="188"/>
      <c r="O58" s="173"/>
      <c r="P58" s="287"/>
      <c r="Q58" s="122"/>
      <c r="R58" s="129"/>
      <c r="S58" s="254"/>
      <c r="T58" s="185"/>
      <c r="U58" s="129"/>
      <c r="V58" s="187"/>
      <c r="W58" s="179"/>
      <c r="X58" s="178">
        <f>IF(H58&gt;0,1,0)</f>
        <v>0</v>
      </c>
      <c r="Y58" s="178">
        <f>IF(I58&gt;0,1,0)</f>
        <v>0</v>
      </c>
      <c r="Z58" s="178">
        <f>IF(J58&gt;0,1,0)</f>
        <v>0</v>
      </c>
      <c r="AA58" s="178">
        <f>IF(K58&gt;0,1,0)</f>
        <v>0</v>
      </c>
      <c r="AB58" s="178">
        <f>IF(L58&gt;0,1,0)</f>
        <v>0</v>
      </c>
      <c r="AC58" s="178">
        <f>IF(M58&gt;0,1,0)</f>
        <v>0</v>
      </c>
      <c r="AD58" s="178">
        <f>IF(N58&gt;0,1,0)</f>
        <v>0</v>
      </c>
      <c r="AE58" s="178">
        <f>IF(O58&gt;0,1,0)</f>
        <v>0</v>
      </c>
      <c r="AF58" s="178">
        <f>IF(P58&gt;0,1,0)</f>
        <v>0</v>
      </c>
      <c r="AG58" s="178">
        <f>IF(Q58&gt;0,1,0)</f>
        <v>0</v>
      </c>
      <c r="AH58" s="178">
        <f>IF(R58&gt;0,1,0)</f>
        <v>0</v>
      </c>
      <c r="AI58" s="178">
        <f>IF(S58&gt;0,1,0)</f>
        <v>0</v>
      </c>
      <c r="AJ58" s="178">
        <f>IF(T58&gt;0,1,0)</f>
        <v>0</v>
      </c>
      <c r="AK58" s="178">
        <f>IF(U58&gt;0,1,0)</f>
        <v>0</v>
      </c>
      <c r="AL58" s="179"/>
      <c r="AM58" s="178">
        <f>SUM(X58:AK58)</f>
        <v>0</v>
      </c>
      <c r="AN58" s="178">
        <f>IF($AM58&gt;4,SMALL($H58:$U58,1),0)</f>
        <v>0</v>
      </c>
      <c r="AO58" s="178">
        <f>IF($AM58&gt;5,SMALL($H58:$U58,2),0)</f>
        <v>0</v>
      </c>
      <c r="AP58" s="178">
        <f>IF($AM58&gt;6,SMALL($H58:$U58,3),0)</f>
        <v>0</v>
      </c>
      <c r="AQ58" s="178">
        <f>IF($AM58&gt;7,SMALL($H58:$U58,4),0)</f>
        <v>0</v>
      </c>
      <c r="AR58" s="178">
        <f>IF($AM58&gt;8,SMALL($H58:$U58,5),0)</f>
        <v>0</v>
      </c>
      <c r="AS58" s="178">
        <f>IF($AM58&gt;9,SMALL($H58:$U58,6),0)</f>
        <v>0</v>
      </c>
      <c r="AT58" s="178">
        <f>IF($AM58&gt;10,SMALL($H58:$U58,7),0)</f>
        <v>0</v>
      </c>
      <c r="AU58" s="178">
        <f>IF($AM58&gt;11,SMALL($I58:$U58,8),0)</f>
        <v>0</v>
      </c>
      <c r="AV58" s="178">
        <f>IF($AM58&gt;12,SMALL($I58:$U58,9),0)</f>
        <v>0</v>
      </c>
      <c r="AW58" s="178">
        <f>IF($AM58&gt;13,SMALL($I58:$U58,9),0)</f>
        <v>0</v>
      </c>
    </row>
    <row r="59" spans="1:49" ht="13.5" x14ac:dyDescent="0.3">
      <c r="A59" s="201" t="s">
        <v>30</v>
      </c>
      <c r="B59" s="183">
        <v>58</v>
      </c>
      <c r="C59" s="122"/>
      <c r="D59" s="183"/>
      <c r="E59" s="173">
        <f>F59/$F$2*1000</f>
        <v>0</v>
      </c>
      <c r="F59" s="173">
        <f>G59-(SUM(AN59:AV59))</f>
        <v>0</v>
      </c>
      <c r="G59" s="174">
        <f>SUM(H59:S59)</f>
        <v>0</v>
      </c>
      <c r="H59" s="292"/>
      <c r="I59" s="292"/>
      <c r="J59" s="127"/>
      <c r="K59" s="188"/>
      <c r="L59" s="252"/>
      <c r="M59" s="287"/>
      <c r="N59" s="175"/>
      <c r="O59" s="173"/>
      <c r="P59" s="287"/>
      <c r="Q59" s="122"/>
      <c r="R59" s="129"/>
      <c r="S59" s="256"/>
      <c r="T59" s="127"/>
      <c r="U59" s="129"/>
      <c r="V59" s="187"/>
      <c r="W59" s="179"/>
      <c r="X59" s="178">
        <f>IF(H59&gt;0,1,0)</f>
        <v>0</v>
      </c>
      <c r="Y59" s="178">
        <f>IF(I59&gt;0,1,0)</f>
        <v>0</v>
      </c>
      <c r="Z59" s="178">
        <f>IF(J59&gt;0,1,0)</f>
        <v>0</v>
      </c>
      <c r="AA59" s="178">
        <f>IF(K59&gt;0,1,0)</f>
        <v>0</v>
      </c>
      <c r="AB59" s="178">
        <f>IF(L59&gt;0,1,0)</f>
        <v>0</v>
      </c>
      <c r="AC59" s="178">
        <f>IF(M59&gt;0,1,0)</f>
        <v>0</v>
      </c>
      <c r="AD59" s="178">
        <f>IF(N59&gt;0,1,0)</f>
        <v>0</v>
      </c>
      <c r="AE59" s="178">
        <f>IF(O59&gt;0,1,0)</f>
        <v>0</v>
      </c>
      <c r="AF59" s="178">
        <f>IF(P59&gt;0,1,0)</f>
        <v>0</v>
      </c>
      <c r="AG59" s="178">
        <f>IF(Q59&gt;0,1,0)</f>
        <v>0</v>
      </c>
      <c r="AH59" s="178">
        <f>IF(R59&gt;0,1,0)</f>
        <v>0</v>
      </c>
      <c r="AI59" s="178">
        <f>IF(S59&gt;0,1,0)</f>
        <v>0</v>
      </c>
      <c r="AJ59" s="178">
        <f>IF(T59&gt;0,1,0)</f>
        <v>0</v>
      </c>
      <c r="AK59" s="178">
        <f>IF(U59&gt;0,1,0)</f>
        <v>0</v>
      </c>
      <c r="AL59" s="179"/>
      <c r="AM59" s="178">
        <f>SUM(X59:AK59)</f>
        <v>0</v>
      </c>
      <c r="AN59" s="178">
        <f>IF($AM59&gt;4,SMALL($H59:$U59,1),0)</f>
        <v>0</v>
      </c>
      <c r="AO59" s="178">
        <f>IF($AM59&gt;5,SMALL($H59:$U59,2),0)</f>
        <v>0</v>
      </c>
      <c r="AP59" s="178">
        <f>IF($AM59&gt;6,SMALL($H59:$U59,3),0)</f>
        <v>0</v>
      </c>
      <c r="AQ59" s="178">
        <f>IF($AM59&gt;7,SMALL($H59:$U59,4),0)</f>
        <v>0</v>
      </c>
      <c r="AR59" s="178">
        <f>IF($AM59&gt;8,SMALL($H59:$U59,5),0)</f>
        <v>0</v>
      </c>
      <c r="AS59" s="178">
        <f>IF($AM59&gt;9,SMALL($H59:$U59,6),0)</f>
        <v>0</v>
      </c>
      <c r="AT59" s="178">
        <f>IF($AM59&gt;10,SMALL($H59:$U59,7),0)</f>
        <v>0</v>
      </c>
      <c r="AU59" s="178">
        <f>IF($AM59&gt;11,SMALL($I59:$U59,8),0)</f>
        <v>0</v>
      </c>
      <c r="AV59" s="178">
        <f>IF($AM59&gt;12,SMALL($I59:$U59,9),0)</f>
        <v>0</v>
      </c>
      <c r="AW59" s="178">
        <f>IF($AM59&gt;13,SMALL($I59:$U59,9),0)</f>
        <v>0</v>
      </c>
    </row>
    <row r="60" spans="1:49" x14ac:dyDescent="0.25">
      <c r="A60" s="134" t="s">
        <v>35</v>
      </c>
      <c r="B60" s="183">
        <v>59</v>
      </c>
      <c r="C60" s="183"/>
      <c r="D60" s="169"/>
      <c r="E60" s="173">
        <f>F60/$F$2*1000</f>
        <v>0</v>
      </c>
      <c r="F60" s="173">
        <f>G60-(SUM(AN60:AV60))</f>
        <v>0</v>
      </c>
      <c r="G60" s="174">
        <f>SUM(H60:S60)</f>
        <v>0</v>
      </c>
      <c r="H60" s="253"/>
      <c r="I60" s="253"/>
      <c r="J60" s="181"/>
      <c r="K60" s="169"/>
      <c r="L60" s="253"/>
      <c r="M60" s="253"/>
      <c r="N60" s="169"/>
      <c r="O60" s="173"/>
      <c r="P60" s="253"/>
      <c r="Q60" s="173"/>
      <c r="R60" s="193"/>
      <c r="S60" s="255"/>
      <c r="T60" s="173"/>
      <c r="U60" s="244"/>
      <c r="V60" s="187"/>
      <c r="W60" s="179"/>
      <c r="X60" s="178">
        <f>IF(H60&gt;0,1,0)</f>
        <v>0</v>
      </c>
      <c r="Y60" s="178">
        <f>IF(I60&gt;0,1,0)</f>
        <v>0</v>
      </c>
      <c r="Z60" s="178">
        <f>IF(J60&gt;0,1,0)</f>
        <v>0</v>
      </c>
      <c r="AA60" s="178">
        <f>IF(K60&gt;0,1,0)</f>
        <v>0</v>
      </c>
      <c r="AB60" s="178">
        <f>IF(L60&gt;0,1,0)</f>
        <v>0</v>
      </c>
      <c r="AC60" s="178">
        <f>IF(M60&gt;0,1,0)</f>
        <v>0</v>
      </c>
      <c r="AD60" s="178">
        <f>IF(N60&gt;0,1,0)</f>
        <v>0</v>
      </c>
      <c r="AE60" s="178">
        <f>IF(O60&gt;0,1,0)</f>
        <v>0</v>
      </c>
      <c r="AF60" s="178">
        <f>IF(P60&gt;0,1,0)</f>
        <v>0</v>
      </c>
      <c r="AG60" s="178">
        <f>IF(Q60&gt;0,1,0)</f>
        <v>0</v>
      </c>
      <c r="AH60" s="178">
        <f>IF(R60&gt;0,1,0)</f>
        <v>0</v>
      </c>
      <c r="AI60" s="178">
        <f>IF(S60&gt;0,1,0)</f>
        <v>0</v>
      </c>
      <c r="AJ60" s="178">
        <f>IF(T60&gt;0,1,0)</f>
        <v>0</v>
      </c>
      <c r="AK60" s="178">
        <f>IF(U60&gt;0,1,0)</f>
        <v>0</v>
      </c>
      <c r="AL60" s="179"/>
      <c r="AM60" s="178">
        <f>SUM(X60:AK60)</f>
        <v>0</v>
      </c>
      <c r="AN60" s="178">
        <f>IF($AM60&gt;4,SMALL($H60:$U60,1),0)</f>
        <v>0</v>
      </c>
      <c r="AO60" s="178">
        <f>IF($AM60&gt;5,SMALL($H60:$U60,2),0)</f>
        <v>0</v>
      </c>
      <c r="AP60" s="178">
        <f>IF($AM60&gt;6,SMALL($H60:$U60,3),0)</f>
        <v>0</v>
      </c>
      <c r="AQ60" s="178">
        <f>IF($AM60&gt;7,SMALL($H60:$U60,4),0)</f>
        <v>0</v>
      </c>
      <c r="AR60" s="178">
        <f>IF($AM60&gt;8,SMALL($H60:$U60,5),0)</f>
        <v>0</v>
      </c>
      <c r="AS60" s="178">
        <f>IF($AM60&gt;9,SMALL($H60:$U60,6),0)</f>
        <v>0</v>
      </c>
      <c r="AT60" s="178">
        <f>IF($AM60&gt;10,SMALL($H60:$U60,7),0)</f>
        <v>0</v>
      </c>
      <c r="AU60" s="178">
        <f>IF($AM60&gt;11,SMALL($I60:$U60,8),0)</f>
        <v>0</v>
      </c>
      <c r="AV60" s="178">
        <f>IF($AM60&gt;12,SMALL($I60:$U60,9),0)</f>
        <v>0</v>
      </c>
      <c r="AW60" s="178">
        <f>IF($AM60&gt;13,SMALL($I60:$U60,9),0)</f>
        <v>0</v>
      </c>
    </row>
    <row r="61" spans="1:49" x14ac:dyDescent="0.25">
      <c r="A61" s="129" t="s">
        <v>66</v>
      </c>
      <c r="B61" s="117">
        <v>60</v>
      </c>
      <c r="C61" s="183"/>
      <c r="D61" s="172"/>
      <c r="E61" s="173">
        <f>F61/$F$2*1000</f>
        <v>0</v>
      </c>
      <c r="F61" s="173">
        <f>G61-(SUM(AN61:AV61))</f>
        <v>0</v>
      </c>
      <c r="G61" s="174">
        <f>SUM(H61:S61)</f>
        <v>0</v>
      </c>
      <c r="H61" s="252"/>
      <c r="I61" s="252"/>
      <c r="J61" s="181"/>
      <c r="K61" s="175"/>
      <c r="L61" s="292"/>
      <c r="M61" s="286"/>
      <c r="N61" s="175"/>
      <c r="O61" s="174"/>
      <c r="P61" s="288"/>
      <c r="Q61" s="127"/>
      <c r="R61" s="193"/>
      <c r="S61" s="257"/>
      <c r="T61" s="174"/>
      <c r="U61" s="244"/>
      <c r="V61" s="187"/>
      <c r="W61" s="179"/>
      <c r="X61" s="178">
        <f>IF(H61&gt;0,1,0)</f>
        <v>0</v>
      </c>
      <c r="Y61" s="178">
        <f>IF(I61&gt;0,1,0)</f>
        <v>0</v>
      </c>
      <c r="Z61" s="178">
        <f>IF(J61&gt;0,1,0)</f>
        <v>0</v>
      </c>
      <c r="AA61" s="178">
        <f>IF(K61&gt;0,1,0)</f>
        <v>0</v>
      </c>
      <c r="AB61" s="178">
        <f>IF(L61&gt;0,1,0)</f>
        <v>0</v>
      </c>
      <c r="AC61" s="178">
        <f>IF(M61&gt;0,1,0)</f>
        <v>0</v>
      </c>
      <c r="AD61" s="178">
        <f>IF(N61&gt;0,1,0)</f>
        <v>0</v>
      </c>
      <c r="AE61" s="178">
        <f>IF(O61&gt;0,1,0)</f>
        <v>0</v>
      </c>
      <c r="AF61" s="178">
        <f>IF(P61&gt;0,1,0)</f>
        <v>0</v>
      </c>
      <c r="AG61" s="178">
        <f>IF(Q61&gt;0,1,0)</f>
        <v>0</v>
      </c>
      <c r="AH61" s="178">
        <f>IF(R61&gt;0,1,0)</f>
        <v>0</v>
      </c>
      <c r="AI61" s="178">
        <f>IF(S61&gt;0,1,0)</f>
        <v>0</v>
      </c>
      <c r="AJ61" s="178">
        <f>IF(T61&gt;0,1,0)</f>
        <v>0</v>
      </c>
      <c r="AK61" s="178">
        <f>IF(U61&gt;0,1,0)</f>
        <v>0</v>
      </c>
      <c r="AL61" s="179"/>
      <c r="AM61" s="178">
        <f>SUM(X61:AK61)</f>
        <v>0</v>
      </c>
      <c r="AN61" s="178">
        <f>IF($AM61&gt;4,SMALL($H61:$U61,1),0)</f>
        <v>0</v>
      </c>
      <c r="AO61" s="178">
        <f>IF($AM61&gt;5,SMALL($H61:$U61,2),0)</f>
        <v>0</v>
      </c>
      <c r="AP61" s="178">
        <f>IF($AM61&gt;6,SMALL($H61:$U61,3),0)</f>
        <v>0</v>
      </c>
      <c r="AQ61" s="178">
        <f>IF($AM61&gt;7,SMALL($H61:$U61,4),0)</f>
        <v>0</v>
      </c>
      <c r="AR61" s="178">
        <f>IF($AM61&gt;8,SMALL($H61:$U61,5),0)</f>
        <v>0</v>
      </c>
      <c r="AS61" s="178">
        <f>IF($AM61&gt;9,SMALL($H61:$U61,6),0)</f>
        <v>0</v>
      </c>
      <c r="AT61" s="178">
        <f>IF($AM61&gt;10,SMALL($H61:$U61,7),0)</f>
        <v>0</v>
      </c>
      <c r="AU61" s="178">
        <f>IF($AM61&gt;11,SMALL($I61:$U61,8),0)</f>
        <v>0</v>
      </c>
      <c r="AV61" s="178">
        <f>IF($AM61&gt;12,SMALL($I61:$U61,9),0)</f>
        <v>0</v>
      </c>
      <c r="AW61" s="178">
        <f>IF($AM61&gt;13,SMALL($I61:$U61,9),0)</f>
        <v>0</v>
      </c>
    </row>
    <row r="62" spans="1:49" x14ac:dyDescent="0.25">
      <c r="A62" s="200" t="s">
        <v>52</v>
      </c>
      <c r="B62" s="183">
        <v>61</v>
      </c>
      <c r="C62" s="183"/>
      <c r="D62" s="172"/>
      <c r="E62" s="173">
        <f>F62/$F$2*1000</f>
        <v>0</v>
      </c>
      <c r="F62" s="173">
        <f>G62-(SUM(AN62:AV62))</f>
        <v>0</v>
      </c>
      <c r="G62" s="174">
        <f>SUM(H62:S62)</f>
        <v>0</v>
      </c>
      <c r="H62" s="292"/>
      <c r="I62" s="252"/>
      <c r="J62" s="181"/>
      <c r="K62" s="174"/>
      <c r="L62" s="294"/>
      <c r="M62" s="286"/>
      <c r="N62" s="173"/>
      <c r="O62" s="173"/>
      <c r="P62" s="253"/>
      <c r="Q62" s="127"/>
      <c r="R62" s="193"/>
      <c r="S62" s="248"/>
      <c r="T62" s="127"/>
      <c r="U62" s="244"/>
      <c r="V62" s="187"/>
      <c r="W62" s="179"/>
      <c r="X62" s="178">
        <f>IF(H62&gt;0,1,0)</f>
        <v>0</v>
      </c>
      <c r="Y62" s="178">
        <f>IF(I62&gt;0,1,0)</f>
        <v>0</v>
      </c>
      <c r="Z62" s="178">
        <f>IF(J62&gt;0,1,0)</f>
        <v>0</v>
      </c>
      <c r="AA62" s="178">
        <f>IF(K62&gt;0,1,0)</f>
        <v>0</v>
      </c>
      <c r="AB62" s="178">
        <f>IF(L62&gt;0,1,0)</f>
        <v>0</v>
      </c>
      <c r="AC62" s="178">
        <f>IF(M62&gt;0,1,0)</f>
        <v>0</v>
      </c>
      <c r="AD62" s="178">
        <f>IF(N62&gt;0,1,0)</f>
        <v>0</v>
      </c>
      <c r="AE62" s="178">
        <f>IF(O62&gt;0,1,0)</f>
        <v>0</v>
      </c>
      <c r="AF62" s="178">
        <f>IF(P62&gt;0,1,0)</f>
        <v>0</v>
      </c>
      <c r="AG62" s="178">
        <f>IF(Q62&gt;0,1,0)</f>
        <v>0</v>
      </c>
      <c r="AH62" s="178">
        <f>IF(R62&gt;0,1,0)</f>
        <v>0</v>
      </c>
      <c r="AI62" s="178">
        <f>IF(S62&gt;0,1,0)</f>
        <v>0</v>
      </c>
      <c r="AJ62" s="178">
        <f>IF(T62&gt;0,1,0)</f>
        <v>0</v>
      </c>
      <c r="AK62" s="178">
        <f>IF(U62&gt;0,1,0)</f>
        <v>0</v>
      </c>
      <c r="AL62" s="179"/>
      <c r="AM62" s="178">
        <f>SUM(X62:AK62)</f>
        <v>0</v>
      </c>
      <c r="AN62" s="178">
        <f>IF($AM62&gt;4,SMALL($H62:$U62,1),0)</f>
        <v>0</v>
      </c>
      <c r="AO62" s="178">
        <f>IF($AM62&gt;5,SMALL($H62:$U62,2),0)</f>
        <v>0</v>
      </c>
      <c r="AP62" s="178">
        <f>IF($AM62&gt;6,SMALL($H62:$U62,3),0)</f>
        <v>0</v>
      </c>
      <c r="AQ62" s="178">
        <f>IF($AM62&gt;7,SMALL($H62:$U62,4),0)</f>
        <v>0</v>
      </c>
      <c r="AR62" s="178">
        <f>IF($AM62&gt;8,SMALL($H62:$U62,5),0)</f>
        <v>0</v>
      </c>
      <c r="AS62" s="178">
        <f>IF($AM62&gt;9,SMALL($H62:$U62,6),0)</f>
        <v>0</v>
      </c>
      <c r="AT62" s="178">
        <f>IF($AM62&gt;10,SMALL($H62:$U62,7),0)</f>
        <v>0</v>
      </c>
      <c r="AU62" s="178">
        <f>IF($AM62&gt;11,SMALL($I62:$U62,8),0)</f>
        <v>0</v>
      </c>
      <c r="AV62" s="178">
        <f>IF($AM62&gt;12,SMALL($I62:$U62,9),0)</f>
        <v>0</v>
      </c>
      <c r="AW62" s="178">
        <f>IF($AM62&gt;13,SMALL($I62:$U62,9),0)</f>
        <v>0</v>
      </c>
    </row>
    <row r="63" spans="1:49" x14ac:dyDescent="0.25">
      <c r="A63" s="122" t="s">
        <v>65</v>
      </c>
      <c r="B63" s="183">
        <v>62</v>
      </c>
      <c r="C63" s="183"/>
      <c r="D63" s="172"/>
      <c r="E63" s="173">
        <f>F63/$F$2*1000</f>
        <v>0</v>
      </c>
      <c r="F63" s="173">
        <f>G63-(SUM(AN63:AV63))</f>
        <v>0</v>
      </c>
      <c r="G63" s="174">
        <f>SUM(H63:S63)</f>
        <v>0</v>
      </c>
      <c r="H63" s="292"/>
      <c r="I63" s="252"/>
      <c r="J63" s="127"/>
      <c r="K63" s="173"/>
      <c r="L63" s="252"/>
      <c r="M63" s="253"/>
      <c r="N63" s="173"/>
      <c r="O63" s="173"/>
      <c r="P63" s="253"/>
      <c r="Q63" s="127"/>
      <c r="R63" s="140"/>
      <c r="S63" s="257"/>
      <c r="T63" s="119"/>
      <c r="U63" s="245"/>
      <c r="V63" s="187"/>
      <c r="W63" s="179"/>
      <c r="X63" s="178">
        <f>IF(H63&gt;0,1,0)</f>
        <v>0</v>
      </c>
      <c r="Y63" s="178">
        <f>IF(I63&gt;0,1,0)</f>
        <v>0</v>
      </c>
      <c r="Z63" s="178">
        <f>IF(J63&gt;0,1,0)</f>
        <v>0</v>
      </c>
      <c r="AA63" s="178">
        <f>IF(K63&gt;0,1,0)</f>
        <v>0</v>
      </c>
      <c r="AB63" s="178">
        <f>IF(L63&gt;0,1,0)</f>
        <v>0</v>
      </c>
      <c r="AC63" s="178">
        <f>IF(M63&gt;0,1,0)</f>
        <v>0</v>
      </c>
      <c r="AD63" s="178">
        <f>IF(N63&gt;0,1,0)</f>
        <v>0</v>
      </c>
      <c r="AE63" s="178">
        <f>IF(O63&gt;0,1,0)</f>
        <v>0</v>
      </c>
      <c r="AF63" s="178">
        <f>IF(P63&gt;0,1,0)</f>
        <v>0</v>
      </c>
      <c r="AG63" s="178">
        <f>IF(Q63&gt;0,1,0)</f>
        <v>0</v>
      </c>
      <c r="AH63" s="178">
        <f>IF(R63&gt;0,1,0)</f>
        <v>0</v>
      </c>
      <c r="AI63" s="178">
        <f>IF(S63&gt;0,1,0)</f>
        <v>0</v>
      </c>
      <c r="AJ63" s="178">
        <f>IF(T63&gt;0,1,0)</f>
        <v>0</v>
      </c>
      <c r="AK63" s="178">
        <f>IF(U63&gt;0,1,0)</f>
        <v>0</v>
      </c>
      <c r="AL63" s="179"/>
      <c r="AM63" s="178">
        <f>SUM(X63:AK63)</f>
        <v>0</v>
      </c>
      <c r="AN63" s="178">
        <f>IF($AM63&gt;4,SMALL($H63:$U63,1),0)</f>
        <v>0</v>
      </c>
      <c r="AO63" s="178">
        <f>IF($AM63&gt;5,SMALL($H63:$U63,2),0)</f>
        <v>0</v>
      </c>
      <c r="AP63" s="178">
        <f>IF($AM63&gt;6,SMALL($H63:$U63,3),0)</f>
        <v>0</v>
      </c>
      <c r="AQ63" s="178">
        <f>IF($AM63&gt;7,SMALL($H63:$U63,4),0)</f>
        <v>0</v>
      </c>
      <c r="AR63" s="178">
        <f>IF($AM63&gt;8,SMALL($H63:$U63,5),0)</f>
        <v>0</v>
      </c>
      <c r="AS63" s="178">
        <f>IF($AM63&gt;9,SMALL($H63:$U63,6),0)</f>
        <v>0</v>
      </c>
      <c r="AT63" s="178">
        <f>IF($AM63&gt;10,SMALL($H63:$U63,7),0)</f>
        <v>0</v>
      </c>
      <c r="AU63" s="178">
        <f>IF($AM63&gt;11,SMALL($I63:$U63,8),0)</f>
        <v>0</v>
      </c>
      <c r="AV63" s="178">
        <f>IF($AM63&gt;12,SMALL($I63:$U63,9),0)</f>
        <v>0</v>
      </c>
      <c r="AW63" s="178">
        <f>IF($AM63&gt;13,SMALL($I63:$U63,9),0)</f>
        <v>0</v>
      </c>
    </row>
    <row r="64" spans="1:49" x14ac:dyDescent="0.25">
      <c r="A64" s="156" t="s">
        <v>19</v>
      </c>
      <c r="B64" s="117">
        <v>63</v>
      </c>
      <c r="C64" s="183"/>
      <c r="D64" s="169"/>
      <c r="E64" s="173">
        <f>F64/$F$2*1000</f>
        <v>0</v>
      </c>
      <c r="F64" s="173">
        <f>G64-(SUM(AN64:AV64))</f>
        <v>0</v>
      </c>
      <c r="G64" s="174">
        <f>SUM(H64:S64)</f>
        <v>0</v>
      </c>
      <c r="H64" s="253"/>
      <c r="I64" s="253"/>
      <c r="J64" s="175"/>
      <c r="K64" s="169"/>
      <c r="L64" s="253"/>
      <c r="M64" s="253"/>
      <c r="N64" s="169"/>
      <c r="O64" s="173"/>
      <c r="P64" s="291"/>
      <c r="Q64" s="173"/>
      <c r="R64" s="140"/>
      <c r="S64" s="253"/>
      <c r="T64" s="173"/>
      <c r="U64" s="245"/>
      <c r="V64" s="187"/>
      <c r="W64" s="179"/>
      <c r="X64" s="178">
        <f>IF(H64&gt;0,1,0)</f>
        <v>0</v>
      </c>
      <c r="Y64" s="178">
        <f>IF(I64&gt;0,1,0)</f>
        <v>0</v>
      </c>
      <c r="Z64" s="178">
        <f>IF(J64&gt;0,1,0)</f>
        <v>0</v>
      </c>
      <c r="AA64" s="178">
        <f>IF(K64&gt;0,1,0)</f>
        <v>0</v>
      </c>
      <c r="AB64" s="178">
        <f>IF(L64&gt;0,1,0)</f>
        <v>0</v>
      </c>
      <c r="AC64" s="178">
        <f>IF(M64&gt;0,1,0)</f>
        <v>0</v>
      </c>
      <c r="AD64" s="178">
        <f>IF(N64&gt;0,1,0)</f>
        <v>0</v>
      </c>
      <c r="AE64" s="178">
        <f>IF(O64&gt;0,1,0)</f>
        <v>0</v>
      </c>
      <c r="AF64" s="178">
        <f>IF(P64&gt;0,1,0)</f>
        <v>0</v>
      </c>
      <c r="AG64" s="178">
        <f>IF(Q64&gt;0,1,0)</f>
        <v>0</v>
      </c>
      <c r="AH64" s="178">
        <f>IF(R64&gt;0,1,0)</f>
        <v>0</v>
      </c>
      <c r="AI64" s="178">
        <f>IF(S64&gt;0,1,0)</f>
        <v>0</v>
      </c>
      <c r="AJ64" s="178">
        <f>IF(T64&gt;0,1,0)</f>
        <v>0</v>
      </c>
      <c r="AK64" s="178">
        <f>IF(U64&gt;0,1,0)</f>
        <v>0</v>
      </c>
      <c r="AL64" s="179"/>
      <c r="AM64" s="178">
        <f>SUM(X64:AK64)</f>
        <v>0</v>
      </c>
      <c r="AN64" s="178">
        <f>IF($AM64&gt;4,SMALL($H64:$U64,1),0)</f>
        <v>0</v>
      </c>
      <c r="AO64" s="178">
        <f>IF($AM64&gt;5,SMALL($H64:$U64,2),0)</f>
        <v>0</v>
      </c>
      <c r="AP64" s="178">
        <f>IF($AM64&gt;6,SMALL($H64:$U64,3),0)</f>
        <v>0</v>
      </c>
      <c r="AQ64" s="178">
        <f>IF($AM64&gt;7,SMALL($H64:$U64,4),0)</f>
        <v>0</v>
      </c>
      <c r="AR64" s="178">
        <f>IF($AM64&gt;8,SMALL($H64:$U64,5),0)</f>
        <v>0</v>
      </c>
      <c r="AS64" s="178">
        <f>IF($AM64&gt;9,SMALL($H64:$U64,6),0)</f>
        <v>0</v>
      </c>
      <c r="AT64" s="178">
        <f>IF($AM64&gt;10,SMALL($H64:$U64,7),0)</f>
        <v>0</v>
      </c>
      <c r="AU64" s="178">
        <f>IF($AM64&gt;11,SMALL($I64:$U64,8),0)</f>
        <v>0</v>
      </c>
      <c r="AV64" s="178">
        <f>IF($AM64&gt;12,SMALL($I64:$U64,9),0)</f>
        <v>0</v>
      </c>
      <c r="AW64" s="178">
        <f>IF($AM64&gt;13,SMALL($I64:$U64,9),0)</f>
        <v>0</v>
      </c>
    </row>
    <row r="65" spans="1:49" x14ac:dyDescent="0.25">
      <c r="A65" s="129" t="s">
        <v>22</v>
      </c>
      <c r="B65" s="183">
        <v>64</v>
      </c>
      <c r="C65" s="183"/>
      <c r="D65" s="172"/>
      <c r="E65" s="173">
        <f>F65/$F$2*1000</f>
        <v>0</v>
      </c>
      <c r="F65" s="173">
        <f>G65-(SUM(AN65:AV65))</f>
        <v>0</v>
      </c>
      <c r="G65" s="174">
        <f>SUM(H65:S65)</f>
        <v>0</v>
      </c>
      <c r="H65" s="292"/>
      <c r="I65" s="252"/>
      <c r="J65" s="181"/>
      <c r="K65" s="175"/>
      <c r="L65" s="302"/>
      <c r="M65" s="253"/>
      <c r="N65" s="188"/>
      <c r="O65" s="173"/>
      <c r="P65" s="253"/>
      <c r="Q65" s="185"/>
      <c r="R65" s="193"/>
      <c r="S65" s="248"/>
      <c r="T65" s="185"/>
      <c r="U65" s="244"/>
      <c r="V65" s="187"/>
      <c r="W65" s="186"/>
      <c r="X65" s="178">
        <f>IF(H65&gt;0,1,0)</f>
        <v>0</v>
      </c>
      <c r="Y65" s="178">
        <f>IF(I65&gt;0,1,0)</f>
        <v>0</v>
      </c>
      <c r="Z65" s="178">
        <f>IF(J65&gt;0,1,0)</f>
        <v>0</v>
      </c>
      <c r="AA65" s="178">
        <f>IF(K65&gt;0,1,0)</f>
        <v>0</v>
      </c>
      <c r="AB65" s="178">
        <f>IF(L65&gt;0,1,0)</f>
        <v>0</v>
      </c>
      <c r="AC65" s="178">
        <f>IF(M65&gt;0,1,0)</f>
        <v>0</v>
      </c>
      <c r="AD65" s="178">
        <f>IF(N65&gt;0,1,0)</f>
        <v>0</v>
      </c>
      <c r="AE65" s="178">
        <f>IF(O65&gt;0,1,0)</f>
        <v>0</v>
      </c>
      <c r="AF65" s="178">
        <f>IF(P65&gt;0,1,0)</f>
        <v>0</v>
      </c>
      <c r="AG65" s="178">
        <f>IF(Q65&gt;0,1,0)</f>
        <v>0</v>
      </c>
      <c r="AH65" s="178">
        <f>IF(R65&gt;0,1,0)</f>
        <v>0</v>
      </c>
      <c r="AI65" s="178">
        <f>IF(S65&gt;0,1,0)</f>
        <v>0</v>
      </c>
      <c r="AJ65" s="178">
        <f>IF(T65&gt;0,1,0)</f>
        <v>0</v>
      </c>
      <c r="AK65" s="178">
        <f>IF(U65&gt;0,1,0)</f>
        <v>0</v>
      </c>
      <c r="AL65" s="179"/>
      <c r="AM65" s="178">
        <f>SUM(X65:AK65)</f>
        <v>0</v>
      </c>
      <c r="AN65" s="178">
        <f>IF($AM65&gt;4,SMALL($H65:$U65,1),0)</f>
        <v>0</v>
      </c>
      <c r="AO65" s="178">
        <f>IF($AM65&gt;5,SMALL($H65:$U65,2),0)</f>
        <v>0</v>
      </c>
      <c r="AP65" s="178">
        <f>IF($AM65&gt;6,SMALL($H65:$U65,3),0)</f>
        <v>0</v>
      </c>
      <c r="AQ65" s="178">
        <f>IF($AM65&gt;7,SMALL($H65:$U65,4),0)</f>
        <v>0</v>
      </c>
      <c r="AR65" s="178">
        <f>IF($AM65&gt;8,SMALL($H65:$U65,5),0)</f>
        <v>0</v>
      </c>
      <c r="AS65" s="178">
        <f>IF($AM65&gt;9,SMALL($H65:$U65,6),0)</f>
        <v>0</v>
      </c>
      <c r="AT65" s="178">
        <f>IF($AM65&gt;10,SMALL($H65:$U65,7),0)</f>
        <v>0</v>
      </c>
      <c r="AU65" s="178">
        <f>IF($AM65&gt;11,SMALL($I65:$U65,8),0)</f>
        <v>0</v>
      </c>
      <c r="AV65" s="178">
        <f>IF($AM65&gt;12,SMALL($I65:$U65,9),0)</f>
        <v>0</v>
      </c>
      <c r="AW65" s="178">
        <f>IF($AM65&gt;13,SMALL($I65:$U65,9),0)</f>
        <v>0</v>
      </c>
    </row>
    <row r="66" spans="1:49" x14ac:dyDescent="0.25">
      <c r="A66" s="194" t="s">
        <v>68</v>
      </c>
      <c r="B66" s="183">
        <v>65</v>
      </c>
      <c r="C66" s="183"/>
      <c r="D66" s="172"/>
      <c r="E66" s="173">
        <f>F66/$F$2*1000</f>
        <v>0</v>
      </c>
      <c r="F66" s="173">
        <f>G66-(SUM(AN66:AV66))</f>
        <v>0</v>
      </c>
      <c r="G66" s="174">
        <f>SUM(H66:S66)</f>
        <v>0</v>
      </c>
      <c r="H66" s="292"/>
      <c r="I66" s="252"/>
      <c r="J66" s="181"/>
      <c r="K66" s="175"/>
      <c r="L66" s="294"/>
      <c r="M66" s="286"/>
      <c r="N66" s="173"/>
      <c r="O66" s="174"/>
      <c r="P66" s="253"/>
      <c r="Q66" s="173"/>
      <c r="R66" s="193"/>
      <c r="S66" s="248"/>
      <c r="T66" s="173"/>
      <c r="U66" s="244"/>
      <c r="V66" s="187"/>
      <c r="W66" s="179"/>
      <c r="X66" s="178">
        <f>IF(H66&gt;0,1,0)</f>
        <v>0</v>
      </c>
      <c r="Y66" s="178">
        <f>IF(I66&gt;0,1,0)</f>
        <v>0</v>
      </c>
      <c r="Z66" s="178">
        <f>IF(J66&gt;0,1,0)</f>
        <v>0</v>
      </c>
      <c r="AA66" s="178">
        <f>IF(K66&gt;0,1,0)</f>
        <v>0</v>
      </c>
      <c r="AB66" s="178">
        <f>IF(L66&gt;0,1,0)</f>
        <v>0</v>
      </c>
      <c r="AC66" s="178">
        <f>IF(M66&gt;0,1,0)</f>
        <v>0</v>
      </c>
      <c r="AD66" s="178">
        <f>IF(N66&gt;0,1,0)</f>
        <v>0</v>
      </c>
      <c r="AE66" s="178">
        <f>IF(O66&gt;0,1,0)</f>
        <v>0</v>
      </c>
      <c r="AF66" s="178">
        <f>IF(P66&gt;0,1,0)</f>
        <v>0</v>
      </c>
      <c r="AG66" s="178">
        <f>IF(Q66&gt;0,1,0)</f>
        <v>0</v>
      </c>
      <c r="AH66" s="178">
        <f>IF(R66&gt;0,1,0)</f>
        <v>0</v>
      </c>
      <c r="AI66" s="178">
        <f>IF(S66&gt;0,1,0)</f>
        <v>0</v>
      </c>
      <c r="AJ66" s="178">
        <f>IF(T66&gt;0,1,0)</f>
        <v>0</v>
      </c>
      <c r="AK66" s="178">
        <f>IF(U66&gt;0,1,0)</f>
        <v>0</v>
      </c>
      <c r="AL66" s="179"/>
      <c r="AM66" s="178">
        <f>SUM(X66:AK66)</f>
        <v>0</v>
      </c>
      <c r="AN66" s="178">
        <f>IF($AM66&gt;4,SMALL($H66:$U66,1),0)</f>
        <v>0</v>
      </c>
      <c r="AO66" s="178">
        <f>IF($AM66&gt;5,SMALL($H66:$U66,2),0)</f>
        <v>0</v>
      </c>
      <c r="AP66" s="178">
        <f>IF($AM66&gt;6,SMALL($H66:$U66,3),0)</f>
        <v>0</v>
      </c>
      <c r="AQ66" s="178">
        <f>IF($AM66&gt;7,SMALL($H66:$U66,4),0)</f>
        <v>0</v>
      </c>
      <c r="AR66" s="178">
        <f>IF($AM66&gt;8,SMALL($H66:$U66,5),0)</f>
        <v>0</v>
      </c>
      <c r="AS66" s="178">
        <f>IF($AM66&gt;9,SMALL($H66:$U66,6),0)</f>
        <v>0</v>
      </c>
      <c r="AT66" s="178">
        <f>IF($AM66&gt;10,SMALL($H66:$U66,7),0)</f>
        <v>0</v>
      </c>
      <c r="AU66" s="178">
        <f>IF($AM66&gt;11,SMALL($I66:$U66,8),0)</f>
        <v>0</v>
      </c>
      <c r="AV66" s="178">
        <f>IF($AM66&gt;12,SMALL($I66:$U66,9),0)</f>
        <v>0</v>
      </c>
      <c r="AW66" s="178">
        <f>IF($AM66&gt;13,SMALL($I66:$U66,9),0)</f>
        <v>0</v>
      </c>
    </row>
    <row r="67" spans="1:49" x14ac:dyDescent="0.25">
      <c r="A67" s="189" t="s">
        <v>56</v>
      </c>
      <c r="B67" s="117">
        <v>66</v>
      </c>
      <c r="C67" s="183"/>
      <c r="D67" s="169"/>
      <c r="E67" s="173">
        <f>F67/$F$2*1000</f>
        <v>0</v>
      </c>
      <c r="F67" s="173">
        <f>G67-(SUM(AN67:AV67))</f>
        <v>0</v>
      </c>
      <c r="G67" s="174">
        <f>SUM(H67:S67)</f>
        <v>0</v>
      </c>
      <c r="H67" s="253"/>
      <c r="I67" s="253"/>
      <c r="J67" s="181"/>
      <c r="K67" s="169"/>
      <c r="L67" s="253"/>
      <c r="M67" s="253"/>
      <c r="N67" s="169"/>
      <c r="O67" s="173"/>
      <c r="P67" s="253"/>
      <c r="Q67" s="173"/>
      <c r="R67" s="193"/>
      <c r="S67" s="255"/>
      <c r="T67" s="173"/>
      <c r="U67" s="244"/>
      <c r="V67" s="187"/>
      <c r="W67" s="179"/>
      <c r="X67" s="178">
        <f>IF(H67&gt;0,1,0)</f>
        <v>0</v>
      </c>
      <c r="Y67" s="178">
        <f>IF(I67&gt;0,1,0)</f>
        <v>0</v>
      </c>
      <c r="Z67" s="178">
        <f>IF(J67&gt;0,1,0)</f>
        <v>0</v>
      </c>
      <c r="AA67" s="178">
        <f>IF(K67&gt;0,1,0)</f>
        <v>0</v>
      </c>
      <c r="AB67" s="178">
        <f>IF(L67&gt;0,1,0)</f>
        <v>0</v>
      </c>
      <c r="AC67" s="178">
        <f>IF(M67&gt;0,1,0)</f>
        <v>0</v>
      </c>
      <c r="AD67" s="178">
        <f>IF(N67&gt;0,1,0)</f>
        <v>0</v>
      </c>
      <c r="AE67" s="178">
        <f>IF(O67&gt;0,1,0)</f>
        <v>0</v>
      </c>
      <c r="AF67" s="178">
        <f>IF(P67&gt;0,1,0)</f>
        <v>0</v>
      </c>
      <c r="AG67" s="178">
        <f>IF(Q67&gt;0,1,0)</f>
        <v>0</v>
      </c>
      <c r="AH67" s="178">
        <f>IF(R67&gt;0,1,0)</f>
        <v>0</v>
      </c>
      <c r="AI67" s="178">
        <f>IF(S67&gt;0,1,0)</f>
        <v>0</v>
      </c>
      <c r="AJ67" s="178">
        <f>IF(T67&gt;0,1,0)</f>
        <v>0</v>
      </c>
      <c r="AK67" s="178">
        <f>IF(U67&gt;0,1,0)</f>
        <v>0</v>
      </c>
      <c r="AL67" s="179"/>
      <c r="AM67" s="178">
        <f>SUM(X67:AK67)</f>
        <v>0</v>
      </c>
      <c r="AN67" s="178">
        <f>IF($AM67&gt;4,SMALL($H67:$U67,1),0)</f>
        <v>0</v>
      </c>
      <c r="AO67" s="178">
        <f>IF($AM67&gt;5,SMALL($H67:$U67,2),0)</f>
        <v>0</v>
      </c>
      <c r="AP67" s="178">
        <f>IF($AM67&gt;6,SMALL($H67:$U67,3),0)</f>
        <v>0</v>
      </c>
      <c r="AQ67" s="178">
        <f>IF($AM67&gt;7,SMALL($H67:$U67,4),0)</f>
        <v>0</v>
      </c>
      <c r="AR67" s="178">
        <f>IF($AM67&gt;8,SMALL($H67:$U67,5),0)</f>
        <v>0</v>
      </c>
      <c r="AS67" s="178">
        <f>IF($AM67&gt;9,SMALL($H67:$U67,6),0)</f>
        <v>0</v>
      </c>
      <c r="AT67" s="178">
        <f>IF($AM67&gt;10,SMALL($H67:$U67,7),0)</f>
        <v>0</v>
      </c>
      <c r="AU67" s="178">
        <f>IF($AM67&gt;11,SMALL($I67:$U67,8),0)</f>
        <v>0</v>
      </c>
      <c r="AV67" s="178">
        <f>IF($AM67&gt;12,SMALL($I67:$U67,9),0)</f>
        <v>0</v>
      </c>
      <c r="AW67" s="178">
        <f>IF($AM67&gt;13,SMALL($I67:$U67,9),0)</f>
        <v>0</v>
      </c>
    </row>
    <row r="68" spans="1:49" x14ac:dyDescent="0.25">
      <c r="A68" s="129" t="s">
        <v>48</v>
      </c>
      <c r="B68" s="183">
        <v>67</v>
      </c>
      <c r="C68" s="183"/>
      <c r="D68" s="169"/>
      <c r="E68" s="173">
        <f>F68/$F$2*1000</f>
        <v>0</v>
      </c>
      <c r="F68" s="173">
        <f>G68-(SUM(AN68:AV68))</f>
        <v>0</v>
      </c>
      <c r="G68" s="174">
        <f>SUM(H68:S68)</f>
        <v>0</v>
      </c>
      <c r="H68" s="253"/>
      <c r="I68" s="253"/>
      <c r="J68" s="181"/>
      <c r="K68" s="169"/>
      <c r="L68" s="253"/>
      <c r="M68" s="253"/>
      <c r="N68" s="169"/>
      <c r="O68" s="173"/>
      <c r="P68" s="253"/>
      <c r="Q68" s="173"/>
      <c r="R68" s="298"/>
      <c r="S68" s="255"/>
      <c r="T68" s="173"/>
      <c r="U68" s="244"/>
      <c r="V68" s="187"/>
      <c r="W68" s="179"/>
      <c r="X68" s="178">
        <f>IF(H68&gt;0,1,0)</f>
        <v>0</v>
      </c>
      <c r="Y68" s="178">
        <f>IF(I68&gt;0,1,0)</f>
        <v>0</v>
      </c>
      <c r="Z68" s="178">
        <f>IF(J68&gt;0,1,0)</f>
        <v>0</v>
      </c>
      <c r="AA68" s="178">
        <f>IF(K68&gt;0,1,0)</f>
        <v>0</v>
      </c>
      <c r="AB68" s="178">
        <f>IF(L68&gt;0,1,0)</f>
        <v>0</v>
      </c>
      <c r="AC68" s="178">
        <f>IF(M68&gt;0,1,0)</f>
        <v>0</v>
      </c>
      <c r="AD68" s="178">
        <f>IF(N68&gt;0,1,0)</f>
        <v>0</v>
      </c>
      <c r="AE68" s="178">
        <f>IF(O68&gt;0,1,0)</f>
        <v>0</v>
      </c>
      <c r="AF68" s="178">
        <f>IF(P68&gt;0,1,0)</f>
        <v>0</v>
      </c>
      <c r="AG68" s="178">
        <f>IF(Q68&gt;0,1,0)</f>
        <v>0</v>
      </c>
      <c r="AH68" s="178">
        <f>IF(R68&gt;0,1,0)</f>
        <v>0</v>
      </c>
      <c r="AI68" s="178">
        <f>IF(S68&gt;0,1,0)</f>
        <v>0</v>
      </c>
      <c r="AJ68" s="178">
        <f>IF(T68&gt;0,1,0)</f>
        <v>0</v>
      </c>
      <c r="AK68" s="178">
        <f>IF(U68&gt;0,1,0)</f>
        <v>0</v>
      </c>
      <c r="AL68" s="179"/>
      <c r="AM68" s="178">
        <f>SUM(X68:AK68)</f>
        <v>0</v>
      </c>
      <c r="AN68" s="178">
        <f>IF($AM68&gt;4,SMALL($H68:$U68,1),0)</f>
        <v>0</v>
      </c>
      <c r="AO68" s="178">
        <f>IF($AM68&gt;5,SMALL($H68:$U68,2),0)</f>
        <v>0</v>
      </c>
      <c r="AP68" s="178">
        <f>IF($AM68&gt;6,SMALL($H68:$U68,3),0)</f>
        <v>0</v>
      </c>
      <c r="AQ68" s="178">
        <f>IF($AM68&gt;7,SMALL($H68:$U68,4),0)</f>
        <v>0</v>
      </c>
      <c r="AR68" s="178">
        <f>IF($AM68&gt;8,SMALL($H68:$U68,5),0)</f>
        <v>0</v>
      </c>
      <c r="AS68" s="178">
        <f>IF($AM68&gt;9,SMALL($H68:$U68,6),0)</f>
        <v>0</v>
      </c>
      <c r="AT68" s="178">
        <f>IF($AM68&gt;10,SMALL($H68:$U68,7),0)</f>
        <v>0</v>
      </c>
      <c r="AU68" s="178">
        <f>IF($AM68&gt;11,SMALL($I68:$U68,8),0)</f>
        <v>0</v>
      </c>
      <c r="AV68" s="178">
        <f>IF($AM68&gt;12,SMALL($I68:$U68,9),0)</f>
        <v>0</v>
      </c>
      <c r="AW68" s="178">
        <f>IF($AM68&gt;13,SMALL($I68:$U68,9),0)</f>
        <v>0</v>
      </c>
    </row>
    <row r="69" spans="1:49" x14ac:dyDescent="0.25">
      <c r="A69" s="122" t="s">
        <v>75</v>
      </c>
      <c r="B69" s="183">
        <v>68</v>
      </c>
      <c r="C69" s="183"/>
      <c r="D69" s="172"/>
      <c r="E69" s="173">
        <f>F69/$F$2*1000</f>
        <v>0</v>
      </c>
      <c r="F69" s="173">
        <f>G69-(SUM(AN69:AV69))</f>
        <v>0</v>
      </c>
      <c r="G69" s="174">
        <f>SUM(H69:S69)</f>
        <v>0</v>
      </c>
      <c r="H69" s="294"/>
      <c r="I69" s="292"/>
      <c r="J69" s="181"/>
      <c r="K69" s="174"/>
      <c r="L69" s="294"/>
      <c r="M69" s="286"/>
      <c r="N69" s="173"/>
      <c r="O69" s="174"/>
      <c r="P69" s="253"/>
      <c r="Q69" s="173"/>
      <c r="R69" s="193"/>
      <c r="S69" s="255"/>
      <c r="T69" s="173"/>
      <c r="U69" s="244"/>
      <c r="V69" s="187"/>
      <c r="W69" s="186"/>
      <c r="X69" s="178">
        <f>IF(H69&gt;0,1,0)</f>
        <v>0</v>
      </c>
      <c r="Y69" s="178">
        <f>IF(I69&gt;0,1,0)</f>
        <v>0</v>
      </c>
      <c r="Z69" s="178">
        <f>IF(J69&gt;0,1,0)</f>
        <v>0</v>
      </c>
      <c r="AA69" s="178">
        <f>IF(K69&gt;0,1,0)</f>
        <v>0</v>
      </c>
      <c r="AB69" s="178">
        <f>IF(L69&gt;0,1,0)</f>
        <v>0</v>
      </c>
      <c r="AC69" s="178">
        <f>IF(M69&gt;0,1,0)</f>
        <v>0</v>
      </c>
      <c r="AD69" s="178">
        <f>IF(N69&gt;0,1,0)</f>
        <v>0</v>
      </c>
      <c r="AE69" s="178">
        <f>IF(O69&gt;0,1,0)</f>
        <v>0</v>
      </c>
      <c r="AF69" s="178">
        <f>IF(P69&gt;0,1,0)</f>
        <v>0</v>
      </c>
      <c r="AG69" s="178">
        <f>IF(Q69&gt;0,1,0)</f>
        <v>0</v>
      </c>
      <c r="AH69" s="178">
        <f>IF(R69&gt;0,1,0)</f>
        <v>0</v>
      </c>
      <c r="AI69" s="178">
        <f>IF(S69&gt;0,1,0)</f>
        <v>0</v>
      </c>
      <c r="AJ69" s="178">
        <f>IF(T69&gt;0,1,0)</f>
        <v>0</v>
      </c>
      <c r="AK69" s="178">
        <f>IF(U69&gt;0,1,0)</f>
        <v>0</v>
      </c>
      <c r="AL69" s="179"/>
      <c r="AM69" s="178">
        <f>SUM(X69:AK69)</f>
        <v>0</v>
      </c>
      <c r="AN69" s="178">
        <f>IF($AM69&gt;4,SMALL($H69:$U69,1),0)</f>
        <v>0</v>
      </c>
      <c r="AO69" s="178">
        <f>IF($AM69&gt;5,SMALL($H69:$U69,2),0)</f>
        <v>0</v>
      </c>
      <c r="AP69" s="178">
        <f>IF($AM69&gt;6,SMALL($H69:$U69,3),0)</f>
        <v>0</v>
      </c>
      <c r="AQ69" s="178">
        <f>IF($AM69&gt;7,SMALL($H69:$U69,4),0)</f>
        <v>0</v>
      </c>
      <c r="AR69" s="178">
        <f>IF($AM69&gt;8,SMALL($H69:$U69,5),0)</f>
        <v>0</v>
      </c>
      <c r="AS69" s="178">
        <f>IF($AM69&gt;9,SMALL($H69:$U69,6),0)</f>
        <v>0</v>
      </c>
      <c r="AT69" s="178">
        <f>IF($AM69&gt;10,SMALL($H69:$U69,7),0)</f>
        <v>0</v>
      </c>
      <c r="AU69" s="178">
        <f>IF($AM69&gt;11,SMALL($I69:$U69,8),0)</f>
        <v>0</v>
      </c>
      <c r="AV69" s="178">
        <f>IF($AM69&gt;12,SMALL($I69:$U69,9),0)</f>
        <v>0</v>
      </c>
      <c r="AW69" s="178">
        <f>IF($AM69&gt;13,SMALL($I69:$U69,9),0)</f>
        <v>0</v>
      </c>
    </row>
    <row r="70" spans="1:49" x14ac:dyDescent="0.25">
      <c r="A70" s="156" t="s">
        <v>63</v>
      </c>
      <c r="B70" s="117">
        <v>69</v>
      </c>
      <c r="C70" s="183"/>
      <c r="D70" s="169"/>
      <c r="E70" s="173">
        <f>F70/$F$2*1000</f>
        <v>0</v>
      </c>
      <c r="F70" s="173">
        <f>G70-(SUM(AN70:AV70))</f>
        <v>0</v>
      </c>
      <c r="G70" s="174">
        <f>SUM(H70:S70)</f>
        <v>0</v>
      </c>
      <c r="H70" s="253"/>
      <c r="I70" s="253"/>
      <c r="J70" s="181"/>
      <c r="K70" s="169"/>
      <c r="L70" s="253"/>
      <c r="M70" s="253"/>
      <c r="N70" s="169"/>
      <c r="O70" s="173"/>
      <c r="P70" s="253"/>
      <c r="Q70" s="173"/>
      <c r="R70" s="193"/>
      <c r="S70" s="255"/>
      <c r="T70" s="173"/>
      <c r="U70" s="244"/>
      <c r="V70" s="187"/>
      <c r="W70" s="179"/>
      <c r="X70" s="178">
        <f>IF(H70&gt;0,1,0)</f>
        <v>0</v>
      </c>
      <c r="Y70" s="178">
        <f>IF(I70&gt;0,1,0)</f>
        <v>0</v>
      </c>
      <c r="Z70" s="178">
        <f>IF(J70&gt;0,1,0)</f>
        <v>0</v>
      </c>
      <c r="AA70" s="178">
        <f>IF(K70&gt;0,1,0)</f>
        <v>0</v>
      </c>
      <c r="AB70" s="178">
        <f>IF(L70&gt;0,1,0)</f>
        <v>0</v>
      </c>
      <c r="AC70" s="178">
        <f>IF(M70&gt;0,1,0)</f>
        <v>0</v>
      </c>
      <c r="AD70" s="178">
        <f>IF(N70&gt;0,1,0)</f>
        <v>0</v>
      </c>
      <c r="AE70" s="178">
        <f>IF(O70&gt;0,1,0)</f>
        <v>0</v>
      </c>
      <c r="AF70" s="178">
        <f>IF(P70&gt;0,1,0)</f>
        <v>0</v>
      </c>
      <c r="AG70" s="178">
        <f>IF(Q70&gt;0,1,0)</f>
        <v>0</v>
      </c>
      <c r="AH70" s="178">
        <f>IF(R70&gt;0,1,0)</f>
        <v>0</v>
      </c>
      <c r="AI70" s="178">
        <f>IF(S70&gt;0,1,0)</f>
        <v>0</v>
      </c>
      <c r="AJ70" s="178">
        <f>IF(T70&gt;0,1,0)</f>
        <v>0</v>
      </c>
      <c r="AK70" s="178">
        <f>IF(U70&gt;0,1,0)</f>
        <v>0</v>
      </c>
      <c r="AL70" s="179"/>
      <c r="AM70" s="178">
        <f>SUM(X70:AK70)</f>
        <v>0</v>
      </c>
      <c r="AN70" s="178">
        <f>IF($AM70&gt;4,SMALL($H70:$U70,1),0)</f>
        <v>0</v>
      </c>
      <c r="AO70" s="178">
        <f>IF($AM70&gt;5,SMALL($H70:$U70,2),0)</f>
        <v>0</v>
      </c>
      <c r="AP70" s="178">
        <f>IF($AM70&gt;6,SMALL($H70:$U70,3),0)</f>
        <v>0</v>
      </c>
      <c r="AQ70" s="178">
        <f>IF($AM70&gt;7,SMALL($H70:$U70,4),0)</f>
        <v>0</v>
      </c>
      <c r="AR70" s="178">
        <f>IF($AM70&gt;8,SMALL($H70:$U70,5),0)</f>
        <v>0</v>
      </c>
      <c r="AS70" s="178">
        <f>IF($AM70&gt;9,SMALL($H70:$U70,6),0)</f>
        <v>0</v>
      </c>
      <c r="AT70" s="178">
        <f>IF($AM70&gt;10,SMALL($H70:$U70,7),0)</f>
        <v>0</v>
      </c>
      <c r="AU70" s="178">
        <f>IF($AM70&gt;11,SMALL($I70:$U70,8),0)</f>
        <v>0</v>
      </c>
      <c r="AV70" s="178">
        <f>IF($AM70&gt;12,SMALL($I70:$U70,9),0)</f>
        <v>0</v>
      </c>
      <c r="AW70" s="178">
        <f>IF($AM70&gt;13,SMALL($I70:$U70,9),0)</f>
        <v>0</v>
      </c>
    </row>
    <row r="71" spans="1:49" x14ac:dyDescent="0.25">
      <c r="A71" s="141" t="s">
        <v>188</v>
      </c>
      <c r="B71" s="183">
        <v>70</v>
      </c>
      <c r="C71" s="122"/>
      <c r="D71" s="183"/>
      <c r="E71" s="173">
        <f>F71/$F$2*1000</f>
        <v>0</v>
      </c>
      <c r="F71" s="173">
        <f>G71-(SUM(AN71:AV71))</f>
        <v>0</v>
      </c>
      <c r="G71" s="174">
        <f>SUM(H71:S71)</f>
        <v>0</v>
      </c>
      <c r="H71" s="253"/>
      <c r="I71" s="253"/>
      <c r="J71" s="175"/>
      <c r="K71" s="169"/>
      <c r="L71" s="301"/>
      <c r="M71" s="253"/>
      <c r="N71" s="169"/>
      <c r="O71" s="173"/>
      <c r="P71" s="253"/>
      <c r="Q71" s="173"/>
      <c r="R71" s="140"/>
      <c r="S71" s="252"/>
      <c r="T71" s="173"/>
      <c r="U71" s="245"/>
      <c r="V71" s="187"/>
      <c r="W71" s="179"/>
      <c r="X71" s="178">
        <f>IF(H71&gt;0,1,0)</f>
        <v>0</v>
      </c>
      <c r="Y71" s="178">
        <f>IF(I71&gt;0,1,0)</f>
        <v>0</v>
      </c>
      <c r="Z71" s="178">
        <f>IF(J71&gt;0,1,0)</f>
        <v>0</v>
      </c>
      <c r="AA71" s="178">
        <f>IF(K71&gt;0,1,0)</f>
        <v>0</v>
      </c>
      <c r="AB71" s="178">
        <f>IF(L71&gt;0,1,0)</f>
        <v>0</v>
      </c>
      <c r="AC71" s="178">
        <f>IF(M71&gt;0,1,0)</f>
        <v>0</v>
      </c>
      <c r="AD71" s="178">
        <f>IF(N71&gt;0,1,0)</f>
        <v>0</v>
      </c>
      <c r="AE71" s="178">
        <f>IF(O71&gt;0,1,0)</f>
        <v>0</v>
      </c>
      <c r="AF71" s="178">
        <f>IF(P71&gt;0,1,0)</f>
        <v>0</v>
      </c>
      <c r="AG71" s="178">
        <f>IF(Q71&gt;0,1,0)</f>
        <v>0</v>
      </c>
      <c r="AH71" s="178">
        <f>IF(R71&gt;0,1,0)</f>
        <v>0</v>
      </c>
      <c r="AI71" s="178">
        <f>IF(S71&gt;0,1,0)</f>
        <v>0</v>
      </c>
      <c r="AJ71" s="178">
        <f>IF(T71&gt;0,1,0)</f>
        <v>0</v>
      </c>
      <c r="AK71" s="178">
        <f>IF(U71&gt;0,1,0)</f>
        <v>0</v>
      </c>
      <c r="AL71" s="179"/>
      <c r="AM71" s="178">
        <f>SUM(X71:AK71)</f>
        <v>0</v>
      </c>
      <c r="AN71" s="178">
        <f>IF($AM71&gt;4,SMALL($H71:$U71,1),0)</f>
        <v>0</v>
      </c>
      <c r="AO71" s="178">
        <f>IF($AM71&gt;5,SMALL($H71:$U71,2),0)</f>
        <v>0</v>
      </c>
      <c r="AP71" s="178">
        <f>IF($AM71&gt;6,SMALL($H71:$U71,3),0)</f>
        <v>0</v>
      </c>
      <c r="AQ71" s="178">
        <f>IF($AM71&gt;7,SMALL($H71:$U71,4),0)</f>
        <v>0</v>
      </c>
      <c r="AR71" s="178">
        <f>IF($AM71&gt;8,SMALL($H71:$U71,5),0)</f>
        <v>0</v>
      </c>
      <c r="AS71" s="178">
        <f>IF($AM71&gt;9,SMALL($H71:$U71,6),0)</f>
        <v>0</v>
      </c>
      <c r="AT71" s="178">
        <f>IF($AM71&gt;10,SMALL($H71:$U71,7),0)</f>
        <v>0</v>
      </c>
      <c r="AU71" s="178">
        <f>IF($AM71&gt;11,SMALL($I71:$U71,8),0)</f>
        <v>0</v>
      </c>
      <c r="AV71" s="178">
        <f>IF($AM71&gt;12,SMALL($I71:$U71,9),0)</f>
        <v>0</v>
      </c>
      <c r="AW71" s="178">
        <f>IF($AM71&gt;13,SMALL($I71:$U71,9),0)</f>
        <v>0</v>
      </c>
    </row>
    <row r="72" spans="1:49" x14ac:dyDescent="0.25">
      <c r="A72" s="129" t="s">
        <v>14</v>
      </c>
      <c r="B72" s="183">
        <v>71</v>
      </c>
      <c r="C72" s="183"/>
      <c r="D72" s="172"/>
      <c r="E72" s="173">
        <f>F72/$F$2*1000</f>
        <v>0</v>
      </c>
      <c r="F72" s="173">
        <f>G72-(SUM(AN72:AV72))</f>
        <v>0</v>
      </c>
      <c r="G72" s="174">
        <f>SUM(H72:S72)</f>
        <v>0</v>
      </c>
      <c r="H72" s="252"/>
      <c r="I72" s="292"/>
      <c r="J72" s="192"/>
      <c r="K72" s="173"/>
      <c r="L72" s="292"/>
      <c r="M72" s="288"/>
      <c r="N72" s="175"/>
      <c r="O72" s="173"/>
      <c r="P72" s="253"/>
      <c r="Q72" s="185"/>
      <c r="R72" s="193"/>
      <c r="S72" s="257"/>
      <c r="T72" s="185"/>
      <c r="U72" s="245"/>
      <c r="V72" s="187"/>
      <c r="W72" s="179"/>
      <c r="X72" s="178">
        <f>IF(H72&gt;0,1,0)</f>
        <v>0</v>
      </c>
      <c r="Y72" s="178">
        <f>IF(I72&gt;0,1,0)</f>
        <v>0</v>
      </c>
      <c r="Z72" s="178">
        <f>IF(J72&gt;0,1,0)</f>
        <v>0</v>
      </c>
      <c r="AA72" s="178">
        <f>IF(K72&gt;0,1,0)</f>
        <v>0</v>
      </c>
      <c r="AB72" s="178">
        <f>IF(L72&gt;0,1,0)</f>
        <v>0</v>
      </c>
      <c r="AC72" s="178">
        <f>IF(M72&gt;0,1,0)</f>
        <v>0</v>
      </c>
      <c r="AD72" s="178">
        <f>IF(N72&gt;0,1,0)</f>
        <v>0</v>
      </c>
      <c r="AE72" s="178">
        <f>IF(O72&gt;0,1,0)</f>
        <v>0</v>
      </c>
      <c r="AF72" s="178">
        <f>IF(P72&gt;0,1,0)</f>
        <v>0</v>
      </c>
      <c r="AG72" s="178">
        <f>IF(Q72&gt;0,1,0)</f>
        <v>0</v>
      </c>
      <c r="AH72" s="178">
        <f>IF(R72&gt;0,1,0)</f>
        <v>0</v>
      </c>
      <c r="AI72" s="178">
        <f>IF(S72&gt;0,1,0)</f>
        <v>0</v>
      </c>
      <c r="AJ72" s="178">
        <f>IF(T72&gt;0,1,0)</f>
        <v>0</v>
      </c>
      <c r="AK72" s="178">
        <f>IF(U72&gt;0,1,0)</f>
        <v>0</v>
      </c>
      <c r="AL72" s="179"/>
      <c r="AM72" s="178">
        <f>SUM(X72:AK72)</f>
        <v>0</v>
      </c>
      <c r="AN72" s="178">
        <f>IF($AM72&gt;4,SMALL($H72:$U72,1),0)</f>
        <v>0</v>
      </c>
      <c r="AO72" s="178">
        <f>IF($AM72&gt;5,SMALL($H72:$U72,2),0)</f>
        <v>0</v>
      </c>
      <c r="AP72" s="178">
        <f>IF($AM72&gt;6,SMALL($H72:$U72,3),0)</f>
        <v>0</v>
      </c>
      <c r="AQ72" s="178">
        <f>IF($AM72&gt;7,SMALL($H72:$U72,4),0)</f>
        <v>0</v>
      </c>
      <c r="AR72" s="178">
        <f>IF($AM72&gt;8,SMALL($H72:$U72,5),0)</f>
        <v>0</v>
      </c>
      <c r="AS72" s="178">
        <f>IF($AM72&gt;9,SMALL($H72:$U72,6),0)</f>
        <v>0</v>
      </c>
      <c r="AT72" s="178">
        <f>IF($AM72&gt;10,SMALL($H72:$U72,7),0)</f>
        <v>0</v>
      </c>
      <c r="AU72" s="178">
        <f>IF($AM72&gt;11,SMALL($I72:$U72,8),0)</f>
        <v>0</v>
      </c>
      <c r="AV72" s="178">
        <f>IF($AM72&gt;12,SMALL($I72:$U72,9),0)</f>
        <v>0</v>
      </c>
      <c r="AW72" s="178">
        <f>IF($AM72&gt;13,SMALL($I72:$U72,9),0)</f>
        <v>0</v>
      </c>
    </row>
    <row r="73" spans="1:49" x14ac:dyDescent="0.25">
      <c r="A73" s="129" t="s">
        <v>62</v>
      </c>
      <c r="B73" s="117">
        <v>72</v>
      </c>
      <c r="C73" s="183"/>
      <c r="D73" s="169"/>
      <c r="E73" s="173">
        <f>F73/$F$2*1000</f>
        <v>0</v>
      </c>
      <c r="F73" s="173">
        <f>G73-(SUM(AN73:AV73))</f>
        <v>0</v>
      </c>
      <c r="G73" s="174">
        <f>SUM(H73:S73)</f>
        <v>0</v>
      </c>
      <c r="H73" s="253"/>
      <c r="I73" s="253"/>
      <c r="J73" s="181"/>
      <c r="K73" s="169"/>
      <c r="L73" s="253"/>
      <c r="M73" s="253"/>
      <c r="N73" s="169"/>
      <c r="O73" s="173"/>
      <c r="P73" s="253"/>
      <c r="Q73" s="173"/>
      <c r="R73" s="193"/>
      <c r="S73" s="255"/>
      <c r="T73" s="173"/>
      <c r="U73" s="244"/>
      <c r="V73" s="187"/>
      <c r="W73" s="179"/>
      <c r="X73" s="178">
        <f>IF(H73&gt;0,1,0)</f>
        <v>0</v>
      </c>
      <c r="Y73" s="178">
        <f>IF(I73&gt;0,1,0)</f>
        <v>0</v>
      </c>
      <c r="Z73" s="178">
        <f>IF(J73&gt;0,1,0)</f>
        <v>0</v>
      </c>
      <c r="AA73" s="178">
        <f>IF(K73&gt;0,1,0)</f>
        <v>0</v>
      </c>
      <c r="AB73" s="178">
        <f>IF(L73&gt;0,1,0)</f>
        <v>0</v>
      </c>
      <c r="AC73" s="178">
        <f>IF(M73&gt;0,1,0)</f>
        <v>0</v>
      </c>
      <c r="AD73" s="178">
        <f>IF(N73&gt;0,1,0)</f>
        <v>0</v>
      </c>
      <c r="AE73" s="178">
        <f>IF(O73&gt;0,1,0)</f>
        <v>0</v>
      </c>
      <c r="AF73" s="178">
        <f>IF(P73&gt;0,1,0)</f>
        <v>0</v>
      </c>
      <c r="AG73" s="178">
        <f>IF(Q73&gt;0,1,0)</f>
        <v>0</v>
      </c>
      <c r="AH73" s="178">
        <f>IF(R73&gt;0,1,0)</f>
        <v>0</v>
      </c>
      <c r="AI73" s="178">
        <f>IF(S73&gt;0,1,0)</f>
        <v>0</v>
      </c>
      <c r="AJ73" s="178">
        <f>IF(T73&gt;0,1,0)</f>
        <v>0</v>
      </c>
      <c r="AK73" s="178">
        <f>IF(U73&gt;0,1,0)</f>
        <v>0</v>
      </c>
      <c r="AL73" s="179"/>
      <c r="AM73" s="178">
        <f>SUM(X73:AK73)</f>
        <v>0</v>
      </c>
      <c r="AN73" s="178">
        <f>IF($AM73&gt;4,SMALL($H73:$U73,1),0)</f>
        <v>0</v>
      </c>
      <c r="AO73" s="178">
        <f>IF($AM73&gt;5,SMALL($H73:$U73,2),0)</f>
        <v>0</v>
      </c>
      <c r="AP73" s="178">
        <f>IF($AM73&gt;6,SMALL($H73:$U73,3),0)</f>
        <v>0</v>
      </c>
      <c r="AQ73" s="178">
        <f>IF($AM73&gt;7,SMALL($H73:$U73,4),0)</f>
        <v>0</v>
      </c>
      <c r="AR73" s="178">
        <f>IF($AM73&gt;8,SMALL($H73:$U73,5),0)</f>
        <v>0</v>
      </c>
      <c r="AS73" s="178">
        <f>IF($AM73&gt;9,SMALL($H73:$U73,6),0)</f>
        <v>0</v>
      </c>
      <c r="AT73" s="178">
        <f>IF($AM73&gt;10,SMALL($H73:$U73,7),0)</f>
        <v>0</v>
      </c>
      <c r="AU73" s="178">
        <f>IF($AM73&gt;11,SMALL($I73:$U73,8),0)</f>
        <v>0</v>
      </c>
      <c r="AV73" s="178">
        <f>IF($AM73&gt;12,SMALL($I73:$U73,9),0)</f>
        <v>0</v>
      </c>
      <c r="AW73" s="178">
        <f>IF($AM73&gt;13,SMALL($I73:$U73,9),0)</f>
        <v>0</v>
      </c>
    </row>
    <row r="74" spans="1:49" x14ac:dyDescent="0.25">
      <c r="A74" s="156" t="s">
        <v>57</v>
      </c>
      <c r="B74" s="183">
        <v>73</v>
      </c>
      <c r="C74" s="183"/>
      <c r="D74" s="172"/>
      <c r="E74" s="173">
        <f>F74/$F$2*1000</f>
        <v>0</v>
      </c>
      <c r="F74" s="173">
        <f>G74-(SUM(AN74:AV74))</f>
        <v>0</v>
      </c>
      <c r="G74" s="174">
        <f>SUM(H74:S74)</f>
        <v>0</v>
      </c>
      <c r="H74" s="292"/>
      <c r="I74" s="292"/>
      <c r="J74" s="127"/>
      <c r="K74" s="188"/>
      <c r="L74" s="301"/>
      <c r="M74" s="288"/>
      <c r="N74" s="188"/>
      <c r="O74" s="173"/>
      <c r="P74" s="253"/>
      <c r="Q74" s="185"/>
      <c r="R74" s="155"/>
      <c r="S74" s="248"/>
      <c r="T74" s="185"/>
      <c r="U74" s="245"/>
      <c r="V74" s="187"/>
      <c r="W74" s="179"/>
      <c r="X74" s="178">
        <f>IF(H74&gt;0,1,0)</f>
        <v>0</v>
      </c>
      <c r="Y74" s="178">
        <f>IF(I74&gt;0,1,0)</f>
        <v>0</v>
      </c>
      <c r="Z74" s="178">
        <f>IF(J74&gt;0,1,0)</f>
        <v>0</v>
      </c>
      <c r="AA74" s="178">
        <f>IF(K74&gt;0,1,0)</f>
        <v>0</v>
      </c>
      <c r="AB74" s="178">
        <f>IF(L74&gt;0,1,0)</f>
        <v>0</v>
      </c>
      <c r="AC74" s="178">
        <f>IF(M74&gt;0,1,0)</f>
        <v>0</v>
      </c>
      <c r="AD74" s="178">
        <f>IF(N74&gt;0,1,0)</f>
        <v>0</v>
      </c>
      <c r="AE74" s="178">
        <f>IF(O74&gt;0,1,0)</f>
        <v>0</v>
      </c>
      <c r="AF74" s="178">
        <f>IF(P74&gt;0,1,0)</f>
        <v>0</v>
      </c>
      <c r="AG74" s="178">
        <f>IF(Q74&gt;0,1,0)</f>
        <v>0</v>
      </c>
      <c r="AH74" s="178">
        <f>IF(R74&gt;0,1,0)</f>
        <v>0</v>
      </c>
      <c r="AI74" s="178">
        <f>IF(S74&gt;0,1,0)</f>
        <v>0</v>
      </c>
      <c r="AJ74" s="178">
        <f>IF(T74&gt;0,1,0)</f>
        <v>0</v>
      </c>
      <c r="AK74" s="178">
        <f>IF(U74&gt;0,1,0)</f>
        <v>0</v>
      </c>
      <c r="AL74" s="179"/>
      <c r="AM74" s="178">
        <f>SUM(X74:AK74)</f>
        <v>0</v>
      </c>
      <c r="AN74" s="178">
        <f>IF($AM74&gt;4,SMALL($H74:$U74,1),0)</f>
        <v>0</v>
      </c>
      <c r="AO74" s="178">
        <f>IF($AM74&gt;5,SMALL($H74:$U74,2),0)</f>
        <v>0</v>
      </c>
      <c r="AP74" s="178">
        <f>IF($AM74&gt;6,SMALL($H74:$U74,3),0)</f>
        <v>0</v>
      </c>
      <c r="AQ74" s="178">
        <f>IF($AM74&gt;7,SMALL($H74:$U74,4),0)</f>
        <v>0</v>
      </c>
      <c r="AR74" s="178">
        <f>IF($AM74&gt;8,SMALL($H74:$U74,5),0)</f>
        <v>0</v>
      </c>
      <c r="AS74" s="178">
        <f>IF($AM74&gt;9,SMALL($H74:$U74,6),0)</f>
        <v>0</v>
      </c>
      <c r="AT74" s="178">
        <f>IF($AM74&gt;10,SMALL($H74:$U74,7),0)</f>
        <v>0</v>
      </c>
      <c r="AU74" s="178">
        <f>IF($AM74&gt;11,SMALL($I74:$U74,8),0)</f>
        <v>0</v>
      </c>
      <c r="AV74" s="178">
        <f>IF($AM74&gt;12,SMALL($I74:$U74,9),0)</f>
        <v>0</v>
      </c>
      <c r="AW74" s="178">
        <f>IF($AM74&gt;13,SMALL($I74:$U74,9),0)</f>
        <v>0</v>
      </c>
    </row>
    <row r="75" spans="1:49" x14ac:dyDescent="0.25">
      <c r="A75" s="129" t="s">
        <v>16</v>
      </c>
      <c r="B75" s="183">
        <v>74</v>
      </c>
      <c r="C75" s="183"/>
      <c r="D75" s="169"/>
      <c r="E75" s="173">
        <f>F75/$F$2*1000</f>
        <v>0</v>
      </c>
      <c r="F75" s="173">
        <f>G75-(SUM(AN75:AV75))</f>
        <v>0</v>
      </c>
      <c r="G75" s="174">
        <f>SUM(H75:S75)</f>
        <v>0</v>
      </c>
      <c r="H75" s="253"/>
      <c r="I75" s="253"/>
      <c r="J75" s="181"/>
      <c r="K75" s="169"/>
      <c r="L75" s="253"/>
      <c r="M75" s="253"/>
      <c r="N75" s="169"/>
      <c r="O75" s="173"/>
      <c r="P75" s="253"/>
      <c r="Q75" s="173"/>
      <c r="R75" s="193"/>
      <c r="S75" s="252"/>
      <c r="T75" s="173"/>
      <c r="U75" s="244"/>
      <c r="V75" s="187"/>
      <c r="W75" s="179"/>
      <c r="X75" s="178">
        <f>IF(H75&gt;0,1,0)</f>
        <v>0</v>
      </c>
      <c r="Y75" s="178">
        <f>IF(I75&gt;0,1,0)</f>
        <v>0</v>
      </c>
      <c r="Z75" s="178">
        <f>IF(J75&gt;0,1,0)</f>
        <v>0</v>
      </c>
      <c r="AA75" s="178">
        <f>IF(K75&gt;0,1,0)</f>
        <v>0</v>
      </c>
      <c r="AB75" s="178">
        <f>IF(L75&gt;0,1,0)</f>
        <v>0</v>
      </c>
      <c r="AC75" s="178">
        <f>IF(M75&gt;0,1,0)</f>
        <v>0</v>
      </c>
      <c r="AD75" s="178">
        <f>IF(N75&gt;0,1,0)</f>
        <v>0</v>
      </c>
      <c r="AE75" s="178">
        <f>IF(O75&gt;0,1,0)</f>
        <v>0</v>
      </c>
      <c r="AF75" s="178">
        <f>IF(P75&gt;0,1,0)</f>
        <v>0</v>
      </c>
      <c r="AG75" s="178">
        <f>IF(Q75&gt;0,1,0)</f>
        <v>0</v>
      </c>
      <c r="AH75" s="178">
        <f>IF(R75&gt;0,1,0)</f>
        <v>0</v>
      </c>
      <c r="AI75" s="178">
        <f>IF(S75&gt;0,1,0)</f>
        <v>0</v>
      </c>
      <c r="AJ75" s="178">
        <f>IF(T75&gt;0,1,0)</f>
        <v>0</v>
      </c>
      <c r="AK75" s="178">
        <f>IF(U75&gt;0,1,0)</f>
        <v>0</v>
      </c>
      <c r="AL75" s="179"/>
      <c r="AM75" s="178">
        <f>SUM(X75:AK75)</f>
        <v>0</v>
      </c>
      <c r="AN75" s="178">
        <f>IF($AM75&gt;4,SMALL($H75:$U75,1),0)</f>
        <v>0</v>
      </c>
      <c r="AO75" s="178">
        <f>IF($AM75&gt;5,SMALL($H75:$U75,2),0)</f>
        <v>0</v>
      </c>
      <c r="AP75" s="178">
        <f>IF($AM75&gt;6,SMALL($H75:$U75,3),0)</f>
        <v>0</v>
      </c>
      <c r="AQ75" s="178">
        <f>IF($AM75&gt;7,SMALL($H75:$U75,4),0)</f>
        <v>0</v>
      </c>
      <c r="AR75" s="178">
        <f>IF($AM75&gt;8,SMALL($H75:$U75,5),0)</f>
        <v>0</v>
      </c>
      <c r="AS75" s="178">
        <f>IF($AM75&gt;9,SMALL($H75:$U75,6),0)</f>
        <v>0</v>
      </c>
      <c r="AT75" s="178">
        <f>IF($AM75&gt;10,SMALL($H75:$U75,7),0)</f>
        <v>0</v>
      </c>
      <c r="AU75" s="178">
        <f>IF($AM75&gt;11,SMALL($I75:$U75,8),0)</f>
        <v>0</v>
      </c>
      <c r="AV75" s="178">
        <f>IF($AM75&gt;12,SMALL($I75:$U75,9),0)</f>
        <v>0</v>
      </c>
      <c r="AW75" s="178">
        <f>IF($AM75&gt;13,SMALL($I75:$U75,9),0)</f>
        <v>0</v>
      </c>
    </row>
    <row r="76" spans="1:49" x14ac:dyDescent="0.25">
      <c r="A76" s="134" t="s">
        <v>29</v>
      </c>
      <c r="B76" s="117">
        <v>75</v>
      </c>
      <c r="C76" s="183"/>
      <c r="D76" s="172"/>
      <c r="E76" s="173">
        <f>F76/$F$2*1000</f>
        <v>0</v>
      </c>
      <c r="F76" s="173">
        <f>G76-(SUM(AN76:AV76))</f>
        <v>0</v>
      </c>
      <c r="G76" s="174">
        <f>SUM(H76:S76)</f>
        <v>0</v>
      </c>
      <c r="H76" s="294"/>
      <c r="I76" s="292"/>
      <c r="J76" s="181"/>
      <c r="K76" s="174"/>
      <c r="L76" s="301"/>
      <c r="M76" s="288"/>
      <c r="N76" s="173"/>
      <c r="O76" s="174"/>
      <c r="P76" s="286"/>
      <c r="Q76" s="185"/>
      <c r="R76" s="193"/>
      <c r="S76" s="248"/>
      <c r="T76" s="185"/>
      <c r="U76" s="244"/>
      <c r="V76" s="187"/>
      <c r="W76" s="179"/>
      <c r="X76" s="178">
        <f>IF(H76&gt;0,1,0)</f>
        <v>0</v>
      </c>
      <c r="Y76" s="178">
        <f>IF(I76&gt;0,1,0)</f>
        <v>0</v>
      </c>
      <c r="Z76" s="178">
        <f>IF(J76&gt;0,1,0)</f>
        <v>0</v>
      </c>
      <c r="AA76" s="178">
        <f>IF(K76&gt;0,1,0)</f>
        <v>0</v>
      </c>
      <c r="AB76" s="178">
        <f>IF(L76&gt;0,1,0)</f>
        <v>0</v>
      </c>
      <c r="AC76" s="178">
        <f>IF(M76&gt;0,1,0)</f>
        <v>0</v>
      </c>
      <c r="AD76" s="178">
        <f>IF(N76&gt;0,1,0)</f>
        <v>0</v>
      </c>
      <c r="AE76" s="178">
        <f>IF(O76&gt;0,1,0)</f>
        <v>0</v>
      </c>
      <c r="AF76" s="178">
        <f>IF(P76&gt;0,1,0)</f>
        <v>0</v>
      </c>
      <c r="AG76" s="178">
        <f>IF(Q76&gt;0,1,0)</f>
        <v>0</v>
      </c>
      <c r="AH76" s="178">
        <f>IF(R76&gt;0,1,0)</f>
        <v>0</v>
      </c>
      <c r="AI76" s="178">
        <f>IF(S76&gt;0,1,0)</f>
        <v>0</v>
      </c>
      <c r="AJ76" s="178">
        <f>IF(T76&gt;0,1,0)</f>
        <v>0</v>
      </c>
      <c r="AK76" s="178">
        <f>IF(U76&gt;0,1,0)</f>
        <v>0</v>
      </c>
      <c r="AL76" s="179"/>
      <c r="AM76" s="178">
        <f>SUM(X76:AK76)</f>
        <v>0</v>
      </c>
      <c r="AN76" s="178">
        <f>IF($AM76&gt;4,SMALL($H76:$U76,1),0)</f>
        <v>0</v>
      </c>
      <c r="AO76" s="178">
        <f>IF($AM76&gt;5,SMALL($H76:$U76,2),0)</f>
        <v>0</v>
      </c>
      <c r="AP76" s="178">
        <f>IF($AM76&gt;6,SMALL($H76:$U76,3),0)</f>
        <v>0</v>
      </c>
      <c r="AQ76" s="178">
        <f>IF($AM76&gt;7,SMALL($H76:$U76,4),0)</f>
        <v>0</v>
      </c>
      <c r="AR76" s="178">
        <f>IF($AM76&gt;8,SMALL($H76:$U76,5),0)</f>
        <v>0</v>
      </c>
      <c r="AS76" s="178">
        <f>IF($AM76&gt;9,SMALL($H76:$U76,6),0)</f>
        <v>0</v>
      </c>
      <c r="AT76" s="178">
        <f>IF($AM76&gt;10,SMALL($H76:$U76,7),0)</f>
        <v>0</v>
      </c>
      <c r="AU76" s="178">
        <f>IF($AM76&gt;11,SMALL($I76:$U76,8),0)</f>
        <v>0</v>
      </c>
      <c r="AV76" s="178">
        <f>IF($AM76&gt;12,SMALL($I76:$U76,9),0)</f>
        <v>0</v>
      </c>
      <c r="AW76" s="178">
        <f>IF($AM76&gt;13,SMALL($I76:$U76,9),0)</f>
        <v>0</v>
      </c>
    </row>
    <row r="77" spans="1:49" x14ac:dyDescent="0.25">
      <c r="A77" s="129" t="s">
        <v>44</v>
      </c>
      <c r="B77" s="183">
        <v>76</v>
      </c>
      <c r="C77" s="183"/>
      <c r="D77" s="172"/>
      <c r="E77" s="173">
        <f>F77/$F$2*1000</f>
        <v>0</v>
      </c>
      <c r="F77" s="173">
        <f>G77-(SUM(AN77:AV77))</f>
        <v>0</v>
      </c>
      <c r="G77" s="174">
        <f>SUM(H77:S77)</f>
        <v>0</v>
      </c>
      <c r="H77" s="292"/>
      <c r="I77" s="252"/>
      <c r="J77" s="181"/>
      <c r="K77" s="188"/>
      <c r="L77" s="252"/>
      <c r="M77" s="253"/>
      <c r="N77" s="184"/>
      <c r="O77" s="173"/>
      <c r="P77" s="286"/>
      <c r="Q77" s="119"/>
      <c r="R77" s="193"/>
      <c r="S77" s="257"/>
      <c r="T77" s="119"/>
      <c r="U77" s="244"/>
      <c r="V77" s="187"/>
      <c r="W77" s="186"/>
      <c r="X77" s="178">
        <f>IF(H77&gt;0,1,0)</f>
        <v>0</v>
      </c>
      <c r="Y77" s="178">
        <f>IF(I77&gt;0,1,0)</f>
        <v>0</v>
      </c>
      <c r="Z77" s="178">
        <f>IF(J77&gt;0,1,0)</f>
        <v>0</v>
      </c>
      <c r="AA77" s="178">
        <f>IF(K77&gt;0,1,0)</f>
        <v>0</v>
      </c>
      <c r="AB77" s="178">
        <f>IF(L77&gt;0,1,0)</f>
        <v>0</v>
      </c>
      <c r="AC77" s="178">
        <f>IF(M77&gt;0,1,0)</f>
        <v>0</v>
      </c>
      <c r="AD77" s="178">
        <f>IF(N77&gt;0,1,0)</f>
        <v>0</v>
      </c>
      <c r="AE77" s="178">
        <f>IF(O77&gt;0,1,0)</f>
        <v>0</v>
      </c>
      <c r="AF77" s="178">
        <f>IF(P77&gt;0,1,0)</f>
        <v>0</v>
      </c>
      <c r="AG77" s="178">
        <f>IF(Q77&gt;0,1,0)</f>
        <v>0</v>
      </c>
      <c r="AH77" s="178">
        <f>IF(R77&gt;0,1,0)</f>
        <v>0</v>
      </c>
      <c r="AI77" s="178">
        <f>IF(S77&gt;0,1,0)</f>
        <v>0</v>
      </c>
      <c r="AJ77" s="178">
        <f>IF(T77&gt;0,1,0)</f>
        <v>0</v>
      </c>
      <c r="AK77" s="178">
        <f>IF(U77&gt;0,1,0)</f>
        <v>0</v>
      </c>
      <c r="AL77" s="179"/>
      <c r="AM77" s="178">
        <f>SUM(X77:AK77)</f>
        <v>0</v>
      </c>
      <c r="AN77" s="178">
        <f>IF($AM77&gt;4,SMALL($H77:$U77,1),0)</f>
        <v>0</v>
      </c>
      <c r="AO77" s="178">
        <f>IF($AM77&gt;5,SMALL($H77:$U77,2),0)</f>
        <v>0</v>
      </c>
      <c r="AP77" s="178">
        <f>IF($AM77&gt;6,SMALL($H77:$U77,3),0)</f>
        <v>0</v>
      </c>
      <c r="AQ77" s="178">
        <f>IF($AM77&gt;7,SMALL($H77:$U77,4),0)</f>
        <v>0</v>
      </c>
      <c r="AR77" s="178">
        <f>IF($AM77&gt;8,SMALL($H77:$U77,5),0)</f>
        <v>0</v>
      </c>
      <c r="AS77" s="178">
        <f>IF($AM77&gt;9,SMALL($H77:$U77,6),0)</f>
        <v>0</v>
      </c>
      <c r="AT77" s="178">
        <f>IF($AM77&gt;10,SMALL($H77:$U77,7),0)</f>
        <v>0</v>
      </c>
      <c r="AU77" s="178">
        <f>IF($AM77&gt;11,SMALL($I77:$U77,8),0)</f>
        <v>0</v>
      </c>
      <c r="AV77" s="178">
        <f>IF($AM77&gt;12,SMALL($I77:$U77,9),0)</f>
        <v>0</v>
      </c>
      <c r="AW77" s="178">
        <f>IF($AM77&gt;13,SMALL($I77:$U77,9),0)</f>
        <v>0</v>
      </c>
    </row>
    <row r="78" spans="1:49" x14ac:dyDescent="0.25">
      <c r="A78" s="129" t="s">
        <v>54</v>
      </c>
      <c r="B78" s="183">
        <v>77</v>
      </c>
      <c r="C78" s="183"/>
      <c r="D78" s="169"/>
      <c r="E78" s="173">
        <f>F78/$F$2*1000</f>
        <v>0</v>
      </c>
      <c r="F78" s="173">
        <f>G78-(SUM(AN78:AV78))</f>
        <v>0</v>
      </c>
      <c r="G78" s="174">
        <f>SUM(H78:S78)</f>
        <v>0</v>
      </c>
      <c r="H78" s="253"/>
      <c r="I78" s="253"/>
      <c r="J78" s="181"/>
      <c r="K78" s="169"/>
      <c r="L78" s="253"/>
      <c r="M78" s="253"/>
      <c r="N78" s="169"/>
      <c r="O78" s="173"/>
      <c r="P78" s="288"/>
      <c r="Q78" s="173"/>
      <c r="R78" s="193"/>
      <c r="S78" s="248"/>
      <c r="T78" s="173"/>
      <c r="U78" s="244"/>
      <c r="V78" s="187"/>
      <c r="W78" s="179"/>
      <c r="X78" s="178">
        <f>IF(H78&gt;0,1,0)</f>
        <v>0</v>
      </c>
      <c r="Y78" s="178">
        <f>IF(I78&gt;0,1,0)</f>
        <v>0</v>
      </c>
      <c r="Z78" s="178">
        <f>IF(J78&gt;0,1,0)</f>
        <v>0</v>
      </c>
      <c r="AA78" s="178">
        <f>IF(K78&gt;0,1,0)</f>
        <v>0</v>
      </c>
      <c r="AB78" s="178">
        <f>IF(L78&gt;0,1,0)</f>
        <v>0</v>
      </c>
      <c r="AC78" s="178">
        <f>IF(M78&gt;0,1,0)</f>
        <v>0</v>
      </c>
      <c r="AD78" s="178">
        <f>IF(N78&gt;0,1,0)</f>
        <v>0</v>
      </c>
      <c r="AE78" s="178">
        <f>IF(O78&gt;0,1,0)</f>
        <v>0</v>
      </c>
      <c r="AF78" s="178">
        <f>IF(P78&gt;0,1,0)</f>
        <v>0</v>
      </c>
      <c r="AG78" s="178">
        <f>IF(Q78&gt;0,1,0)</f>
        <v>0</v>
      </c>
      <c r="AH78" s="178">
        <f>IF(R78&gt;0,1,0)</f>
        <v>0</v>
      </c>
      <c r="AI78" s="178">
        <f>IF(S78&gt;0,1,0)</f>
        <v>0</v>
      </c>
      <c r="AJ78" s="178">
        <f>IF(T78&gt;0,1,0)</f>
        <v>0</v>
      </c>
      <c r="AK78" s="178">
        <f>IF(U78&gt;0,1,0)</f>
        <v>0</v>
      </c>
      <c r="AL78" s="179"/>
      <c r="AM78" s="178">
        <f>SUM(X78:AK78)</f>
        <v>0</v>
      </c>
      <c r="AN78" s="178">
        <f>IF($AM78&gt;4,SMALL($H78:$U78,1),0)</f>
        <v>0</v>
      </c>
      <c r="AO78" s="178">
        <f>IF($AM78&gt;5,SMALL($H78:$U78,2),0)</f>
        <v>0</v>
      </c>
      <c r="AP78" s="178">
        <f>IF($AM78&gt;6,SMALL($H78:$U78,3),0)</f>
        <v>0</v>
      </c>
      <c r="AQ78" s="178">
        <f>IF($AM78&gt;7,SMALL($H78:$U78,4),0)</f>
        <v>0</v>
      </c>
      <c r="AR78" s="178">
        <f>IF($AM78&gt;8,SMALL($H78:$U78,5),0)</f>
        <v>0</v>
      </c>
      <c r="AS78" s="178">
        <f>IF($AM78&gt;9,SMALL($H78:$U78,6),0)</f>
        <v>0</v>
      </c>
      <c r="AT78" s="178">
        <f>IF($AM78&gt;10,SMALL($H78:$U78,7),0)</f>
        <v>0</v>
      </c>
      <c r="AU78" s="178">
        <f>IF($AM78&gt;11,SMALL($I78:$U78,8),0)</f>
        <v>0</v>
      </c>
      <c r="AV78" s="178">
        <f>IF($AM78&gt;12,SMALL($I78:$U78,9),0)</f>
        <v>0</v>
      </c>
      <c r="AW78" s="178">
        <f>IF($AM78&gt;13,SMALL($I78:$U78,9),0)</f>
        <v>0</v>
      </c>
    </row>
    <row r="79" spans="1:49" x14ac:dyDescent="0.25">
      <c r="A79" s="122" t="s">
        <v>78</v>
      </c>
      <c r="B79" s="117">
        <v>78</v>
      </c>
      <c r="C79" s="183"/>
      <c r="D79" s="172"/>
      <c r="E79" s="173">
        <f>F79/$F$2*1000</f>
        <v>0</v>
      </c>
      <c r="F79" s="173">
        <f>G79-(SUM(AN79:AV79))</f>
        <v>0</v>
      </c>
      <c r="G79" s="174">
        <f>SUM(H79:S79)</f>
        <v>0</v>
      </c>
      <c r="H79" s="292"/>
      <c r="I79" s="252"/>
      <c r="J79" s="156"/>
      <c r="K79" s="174"/>
      <c r="L79" s="302"/>
      <c r="M79" s="253"/>
      <c r="N79" s="188"/>
      <c r="O79" s="173"/>
      <c r="P79" s="253"/>
      <c r="Q79" s="174"/>
      <c r="R79" s="193"/>
      <c r="S79" s="248"/>
      <c r="T79" s="174"/>
      <c r="U79" s="245"/>
      <c r="V79" s="187"/>
      <c r="W79" s="186"/>
      <c r="X79" s="178">
        <f>IF(H79&gt;0,1,0)</f>
        <v>0</v>
      </c>
      <c r="Y79" s="178">
        <f>IF(I79&gt;0,1,0)</f>
        <v>0</v>
      </c>
      <c r="Z79" s="178">
        <f>IF(J79&gt;0,1,0)</f>
        <v>0</v>
      </c>
      <c r="AA79" s="178">
        <f>IF(K79&gt;0,1,0)</f>
        <v>0</v>
      </c>
      <c r="AB79" s="178">
        <f>IF(L79&gt;0,1,0)</f>
        <v>0</v>
      </c>
      <c r="AC79" s="178">
        <f>IF(M79&gt;0,1,0)</f>
        <v>0</v>
      </c>
      <c r="AD79" s="178">
        <f>IF(N79&gt;0,1,0)</f>
        <v>0</v>
      </c>
      <c r="AE79" s="178">
        <f>IF(O79&gt;0,1,0)</f>
        <v>0</v>
      </c>
      <c r="AF79" s="178">
        <f>IF(P79&gt;0,1,0)</f>
        <v>0</v>
      </c>
      <c r="AG79" s="178">
        <f>IF(Q79&gt;0,1,0)</f>
        <v>0</v>
      </c>
      <c r="AH79" s="178">
        <f>IF(R79&gt;0,1,0)</f>
        <v>0</v>
      </c>
      <c r="AI79" s="178">
        <f>IF(S79&gt;0,1,0)</f>
        <v>0</v>
      </c>
      <c r="AJ79" s="178">
        <f>IF(T79&gt;0,1,0)</f>
        <v>0</v>
      </c>
      <c r="AK79" s="178">
        <f>IF(U79&gt;0,1,0)</f>
        <v>0</v>
      </c>
      <c r="AL79" s="179"/>
      <c r="AM79" s="178">
        <f>SUM(X79:AK79)</f>
        <v>0</v>
      </c>
      <c r="AN79" s="178">
        <f>IF($AM79&gt;4,SMALL($H79:$U79,1),0)</f>
        <v>0</v>
      </c>
      <c r="AO79" s="178">
        <f>IF($AM79&gt;5,SMALL($H79:$U79,2),0)</f>
        <v>0</v>
      </c>
      <c r="AP79" s="178">
        <f>IF($AM79&gt;6,SMALL($H79:$U79,3),0)</f>
        <v>0</v>
      </c>
      <c r="AQ79" s="178">
        <f>IF($AM79&gt;7,SMALL($H79:$U79,4),0)</f>
        <v>0</v>
      </c>
      <c r="AR79" s="178">
        <f>IF($AM79&gt;8,SMALL($H79:$U79,5),0)</f>
        <v>0</v>
      </c>
      <c r="AS79" s="178">
        <f>IF($AM79&gt;9,SMALL($H79:$U79,6),0)</f>
        <v>0</v>
      </c>
      <c r="AT79" s="178">
        <f>IF($AM79&gt;10,SMALL($H79:$U79,7),0)</f>
        <v>0</v>
      </c>
      <c r="AU79" s="178">
        <f>IF($AM79&gt;11,SMALL($I79:$U79,8),0)</f>
        <v>0</v>
      </c>
      <c r="AV79" s="178">
        <f>IF($AM79&gt;12,SMALL($I79:$U79,9),0)</f>
        <v>0</v>
      </c>
      <c r="AW79" s="178">
        <f>IF($AM79&gt;13,SMALL($I79:$U79,9),0)</f>
        <v>0</v>
      </c>
    </row>
    <row r="80" spans="1:49" x14ac:dyDescent="0.25">
      <c r="A80" s="156" t="s">
        <v>61</v>
      </c>
      <c r="B80" s="183">
        <v>79</v>
      </c>
      <c r="C80" s="183"/>
      <c r="D80" s="169"/>
      <c r="E80" s="173">
        <f>F80/$F$2*1000</f>
        <v>0</v>
      </c>
      <c r="F80" s="173">
        <f>G80-(SUM(AN80:AV80))</f>
        <v>0</v>
      </c>
      <c r="G80" s="174">
        <f>SUM(H80:S80)</f>
        <v>0</v>
      </c>
      <c r="H80" s="253"/>
      <c r="I80" s="253"/>
      <c r="J80" s="181"/>
      <c r="K80" s="169"/>
      <c r="L80" s="253"/>
      <c r="M80" s="253"/>
      <c r="N80" s="169"/>
      <c r="O80" s="173"/>
      <c r="P80" s="288"/>
      <c r="Q80" s="173"/>
      <c r="R80" s="193"/>
      <c r="S80" s="255"/>
      <c r="T80" s="173"/>
      <c r="U80" s="244"/>
      <c r="V80" s="187"/>
      <c r="W80" s="179"/>
      <c r="X80" s="178">
        <f>IF(H80&gt;0,1,0)</f>
        <v>0</v>
      </c>
      <c r="Y80" s="178">
        <f>IF(I80&gt;0,1,0)</f>
        <v>0</v>
      </c>
      <c r="Z80" s="178">
        <f>IF(J80&gt;0,1,0)</f>
        <v>0</v>
      </c>
      <c r="AA80" s="178">
        <f>IF(K80&gt;0,1,0)</f>
        <v>0</v>
      </c>
      <c r="AB80" s="178">
        <f>IF(L80&gt;0,1,0)</f>
        <v>0</v>
      </c>
      <c r="AC80" s="178">
        <f>IF(M80&gt;0,1,0)</f>
        <v>0</v>
      </c>
      <c r="AD80" s="178">
        <f>IF(N80&gt;0,1,0)</f>
        <v>0</v>
      </c>
      <c r="AE80" s="178">
        <f>IF(O80&gt;0,1,0)</f>
        <v>0</v>
      </c>
      <c r="AF80" s="178">
        <f>IF(P80&gt;0,1,0)</f>
        <v>0</v>
      </c>
      <c r="AG80" s="178">
        <f>IF(Q80&gt;0,1,0)</f>
        <v>0</v>
      </c>
      <c r="AH80" s="178">
        <f>IF(R80&gt;0,1,0)</f>
        <v>0</v>
      </c>
      <c r="AI80" s="178">
        <f>IF(S80&gt;0,1,0)</f>
        <v>0</v>
      </c>
      <c r="AJ80" s="178">
        <f>IF(T80&gt;0,1,0)</f>
        <v>0</v>
      </c>
      <c r="AK80" s="178">
        <f>IF(U80&gt;0,1,0)</f>
        <v>0</v>
      </c>
      <c r="AL80" s="179"/>
      <c r="AM80" s="178">
        <f>SUM(X80:AK80)</f>
        <v>0</v>
      </c>
      <c r="AN80" s="178">
        <f>IF($AM80&gt;4,SMALL($H80:$U80,1),0)</f>
        <v>0</v>
      </c>
      <c r="AO80" s="178">
        <f>IF($AM80&gt;5,SMALL($H80:$U80,2),0)</f>
        <v>0</v>
      </c>
      <c r="AP80" s="178">
        <f>IF($AM80&gt;6,SMALL($H80:$U80,3),0)</f>
        <v>0</v>
      </c>
      <c r="AQ80" s="178">
        <f>IF($AM80&gt;7,SMALL($H80:$U80,4),0)</f>
        <v>0</v>
      </c>
      <c r="AR80" s="178">
        <f>IF($AM80&gt;8,SMALL($H80:$U80,5),0)</f>
        <v>0</v>
      </c>
      <c r="AS80" s="178">
        <f>IF($AM80&gt;9,SMALL($H80:$U80,6),0)</f>
        <v>0</v>
      </c>
      <c r="AT80" s="178">
        <f>IF($AM80&gt;10,SMALL($H80:$U80,7),0)</f>
        <v>0</v>
      </c>
      <c r="AU80" s="178">
        <f>IF($AM80&gt;11,SMALL($I80:$U80,8),0)</f>
        <v>0</v>
      </c>
      <c r="AV80" s="178">
        <f>IF($AM80&gt;12,SMALL($I80:$U80,9),0)</f>
        <v>0</v>
      </c>
      <c r="AW80" s="178">
        <f>IF($AM80&gt;13,SMALL($I80:$U80,9),0)</f>
        <v>0</v>
      </c>
    </row>
    <row r="81" spans="1:49" x14ac:dyDescent="0.25">
      <c r="A81" s="189" t="s">
        <v>53</v>
      </c>
      <c r="B81" s="183">
        <v>80</v>
      </c>
      <c r="C81" s="183"/>
      <c r="D81" s="169"/>
      <c r="E81" s="173">
        <f>F81/$F$2*1000</f>
        <v>0</v>
      </c>
      <c r="F81" s="173">
        <f>G81-(SUM(AN81:AV81))</f>
        <v>0</v>
      </c>
      <c r="G81" s="174">
        <f>SUM(H81:S81)</f>
        <v>0</v>
      </c>
      <c r="H81" s="253"/>
      <c r="I81" s="253"/>
      <c r="J81" s="181"/>
      <c r="K81" s="169"/>
      <c r="L81" s="253"/>
      <c r="M81" s="253"/>
      <c r="N81" s="169"/>
      <c r="O81" s="173"/>
      <c r="P81" s="253"/>
      <c r="Q81" s="173"/>
      <c r="R81" s="193"/>
      <c r="S81" s="255"/>
      <c r="T81" s="173"/>
      <c r="U81" s="244"/>
      <c r="V81" s="187"/>
      <c r="W81" s="179"/>
      <c r="X81" s="178">
        <f>IF(H81&gt;0,1,0)</f>
        <v>0</v>
      </c>
      <c r="Y81" s="178">
        <f>IF(I81&gt;0,1,0)</f>
        <v>0</v>
      </c>
      <c r="Z81" s="178">
        <f>IF(J81&gt;0,1,0)</f>
        <v>0</v>
      </c>
      <c r="AA81" s="178">
        <f>IF(K81&gt;0,1,0)</f>
        <v>0</v>
      </c>
      <c r="AB81" s="178">
        <f>IF(L81&gt;0,1,0)</f>
        <v>0</v>
      </c>
      <c r="AC81" s="178">
        <f>IF(M81&gt;0,1,0)</f>
        <v>0</v>
      </c>
      <c r="AD81" s="178">
        <f>IF(N81&gt;0,1,0)</f>
        <v>0</v>
      </c>
      <c r="AE81" s="178">
        <f>IF(O81&gt;0,1,0)</f>
        <v>0</v>
      </c>
      <c r="AF81" s="178">
        <f>IF(P81&gt;0,1,0)</f>
        <v>0</v>
      </c>
      <c r="AG81" s="178">
        <f>IF(Q81&gt;0,1,0)</f>
        <v>0</v>
      </c>
      <c r="AH81" s="178">
        <f>IF(R81&gt;0,1,0)</f>
        <v>0</v>
      </c>
      <c r="AI81" s="178">
        <f>IF(S81&gt;0,1,0)</f>
        <v>0</v>
      </c>
      <c r="AJ81" s="178">
        <f>IF(T81&gt;0,1,0)</f>
        <v>0</v>
      </c>
      <c r="AK81" s="178">
        <f>IF(U81&gt;0,1,0)</f>
        <v>0</v>
      </c>
      <c r="AL81" s="179"/>
      <c r="AM81" s="178">
        <f>SUM(X81:AK81)</f>
        <v>0</v>
      </c>
      <c r="AN81" s="178">
        <f>IF($AM81&gt;4,SMALL($H81:$U81,1),0)</f>
        <v>0</v>
      </c>
      <c r="AO81" s="178">
        <f>IF($AM81&gt;5,SMALL($H81:$U81,2),0)</f>
        <v>0</v>
      </c>
      <c r="AP81" s="178">
        <f>IF($AM81&gt;6,SMALL($H81:$U81,3),0)</f>
        <v>0</v>
      </c>
      <c r="AQ81" s="178">
        <f>IF($AM81&gt;7,SMALL($H81:$U81,4),0)</f>
        <v>0</v>
      </c>
      <c r="AR81" s="178">
        <f>IF($AM81&gt;8,SMALL($H81:$U81,5),0)</f>
        <v>0</v>
      </c>
      <c r="AS81" s="178">
        <f>IF($AM81&gt;9,SMALL($H81:$U81,6),0)</f>
        <v>0</v>
      </c>
      <c r="AT81" s="178">
        <f>IF($AM81&gt;10,SMALL($H81:$U81,7),0)</f>
        <v>0</v>
      </c>
      <c r="AU81" s="178">
        <f>IF($AM81&gt;11,SMALL($I81:$U81,8),0)</f>
        <v>0</v>
      </c>
      <c r="AV81" s="178">
        <f>IF($AM81&gt;12,SMALL($I81:$U81,9),0)</f>
        <v>0</v>
      </c>
      <c r="AW81" s="178">
        <f>IF($AM81&gt;13,SMALL($I81:$U81,9),0)</f>
        <v>0</v>
      </c>
    </row>
    <row r="82" spans="1:49" x14ac:dyDescent="0.25">
      <c r="A82" s="129" t="s">
        <v>59</v>
      </c>
      <c r="B82" s="117">
        <v>81</v>
      </c>
      <c r="C82" s="122"/>
      <c r="D82" s="122"/>
      <c r="E82" s="173">
        <f>F82/$F$2*1000</f>
        <v>0</v>
      </c>
      <c r="F82" s="173">
        <f>G82-(SUM(AN82:AV82))</f>
        <v>0</v>
      </c>
      <c r="G82" s="174">
        <f>SUM(H82:S82)</f>
        <v>0</v>
      </c>
      <c r="H82" s="254"/>
      <c r="I82" s="254"/>
      <c r="J82" s="122"/>
      <c r="K82" s="122"/>
      <c r="L82" s="254"/>
      <c r="M82" s="287"/>
      <c r="N82" s="122"/>
      <c r="O82" s="122"/>
      <c r="P82" s="287"/>
      <c r="Q82" s="122"/>
      <c r="R82" s="129"/>
      <c r="S82" s="254"/>
      <c r="T82" s="122"/>
      <c r="U82" s="129"/>
      <c r="X82" s="178">
        <f>IF(H82&gt;0,1,0)</f>
        <v>0</v>
      </c>
      <c r="Y82" s="178">
        <f>IF(I82&gt;0,1,0)</f>
        <v>0</v>
      </c>
      <c r="Z82" s="178">
        <f>IF(J82&gt;0,1,0)</f>
        <v>0</v>
      </c>
      <c r="AA82" s="178">
        <f>IF(K82&gt;0,1,0)</f>
        <v>0</v>
      </c>
      <c r="AB82" s="178">
        <f>IF(L82&gt;0,1,0)</f>
        <v>0</v>
      </c>
      <c r="AC82" s="178">
        <f>IF(M82&gt;0,1,0)</f>
        <v>0</v>
      </c>
      <c r="AD82" s="178">
        <f>IF(N82&gt;0,1,0)</f>
        <v>0</v>
      </c>
      <c r="AE82" s="178">
        <f>IF(O82&gt;0,1,0)</f>
        <v>0</v>
      </c>
      <c r="AF82" s="178">
        <f>IF(P82&gt;0,1,0)</f>
        <v>0</v>
      </c>
      <c r="AG82" s="178">
        <f>IF(Q82&gt;0,1,0)</f>
        <v>0</v>
      </c>
      <c r="AH82" s="178">
        <f>IF(R82&gt;0,1,0)</f>
        <v>0</v>
      </c>
      <c r="AI82" s="178">
        <f>IF(S82&gt;0,1,0)</f>
        <v>0</v>
      </c>
      <c r="AJ82" s="178">
        <f>IF(T82&gt;0,1,0)</f>
        <v>0</v>
      </c>
      <c r="AK82" s="178">
        <f>IF(U82&gt;0,1,0)</f>
        <v>0</v>
      </c>
      <c r="AL82" s="179"/>
      <c r="AM82" s="178">
        <f>SUM(X82:AK82)</f>
        <v>0</v>
      </c>
      <c r="AN82" s="178">
        <f>IF($AM82&gt;4,SMALL($H82:$U82,1),0)</f>
        <v>0</v>
      </c>
      <c r="AO82" s="178">
        <f>IF($AM82&gt;5,SMALL($H82:$U82,2),0)</f>
        <v>0</v>
      </c>
      <c r="AP82" s="178">
        <f>IF($AM82&gt;6,SMALL($H82:$U82,3),0)</f>
        <v>0</v>
      </c>
      <c r="AQ82" s="178">
        <f>IF($AM82&gt;7,SMALL($H82:$U82,4),0)</f>
        <v>0</v>
      </c>
      <c r="AR82" s="178">
        <f>IF($AM82&gt;8,SMALL($H82:$U82,5),0)</f>
        <v>0</v>
      </c>
      <c r="AS82" s="178">
        <f>IF($AM82&gt;9,SMALL($H82:$U82,6),0)</f>
        <v>0</v>
      </c>
      <c r="AT82" s="178">
        <f>IF($AM82&gt;10,SMALL($H82:$U82,7),0)</f>
        <v>0</v>
      </c>
      <c r="AU82" s="178">
        <f>IF($AM82&gt;11,SMALL($I82:$U82,8),0)</f>
        <v>0</v>
      </c>
      <c r="AV82" s="178">
        <f>IF($AM82&gt;12,SMALL($I82:$U82,9),0)</f>
        <v>0</v>
      </c>
      <c r="AW82" s="178">
        <f>IF($AM82&gt;13,SMALL($I82:$U82,9),0)</f>
        <v>0</v>
      </c>
    </row>
    <row r="83" spans="1:49" x14ac:dyDescent="0.25">
      <c r="A83" s="129" t="s">
        <v>43</v>
      </c>
      <c r="B83" s="183">
        <v>82</v>
      </c>
      <c r="C83" s="122"/>
      <c r="D83" s="122"/>
      <c r="E83" s="173">
        <f>F83/$F$2*1000</f>
        <v>0</v>
      </c>
      <c r="F83" s="173">
        <f>G83-(SUM(AN83:AV83))</f>
        <v>0</v>
      </c>
      <c r="G83" s="174">
        <f>SUM(H83:S83)</f>
        <v>0</v>
      </c>
      <c r="H83" s="254"/>
      <c r="I83" s="254"/>
      <c r="J83" s="122"/>
      <c r="K83" s="122"/>
      <c r="L83" s="254"/>
      <c r="M83" s="287"/>
      <c r="N83" s="122"/>
      <c r="O83" s="122"/>
      <c r="P83" s="287"/>
      <c r="Q83" s="122"/>
      <c r="R83" s="129"/>
      <c r="S83" s="254"/>
      <c r="T83" s="122"/>
      <c r="U83" s="129"/>
      <c r="X83" s="178">
        <f>IF(H83&gt;0,1,0)</f>
        <v>0</v>
      </c>
      <c r="Y83" s="178">
        <f>IF(I83&gt;0,1,0)</f>
        <v>0</v>
      </c>
      <c r="Z83" s="178">
        <f>IF(J83&gt;0,1,0)</f>
        <v>0</v>
      </c>
      <c r="AA83" s="178">
        <f>IF(K83&gt;0,1,0)</f>
        <v>0</v>
      </c>
      <c r="AB83" s="178">
        <f>IF(L83&gt;0,1,0)</f>
        <v>0</v>
      </c>
      <c r="AC83" s="178">
        <f>IF(M83&gt;0,1,0)</f>
        <v>0</v>
      </c>
      <c r="AD83" s="178">
        <f>IF(N83&gt;0,1,0)</f>
        <v>0</v>
      </c>
      <c r="AE83" s="178">
        <f>IF(O83&gt;0,1,0)</f>
        <v>0</v>
      </c>
      <c r="AF83" s="178">
        <f>IF(P83&gt;0,1,0)</f>
        <v>0</v>
      </c>
      <c r="AG83" s="178">
        <f>IF(Q83&gt;0,1,0)</f>
        <v>0</v>
      </c>
      <c r="AH83" s="178">
        <f>IF(R83&gt;0,1,0)</f>
        <v>0</v>
      </c>
      <c r="AI83" s="178">
        <f>IF(S83&gt;0,1,0)</f>
        <v>0</v>
      </c>
      <c r="AJ83" s="178">
        <f>IF(T83&gt;0,1,0)</f>
        <v>0</v>
      </c>
      <c r="AK83" s="178">
        <f>IF(U83&gt;0,1,0)</f>
        <v>0</v>
      </c>
      <c r="AL83" s="179"/>
      <c r="AM83" s="178">
        <f>SUM(X83:AK83)</f>
        <v>0</v>
      </c>
      <c r="AN83" s="178">
        <f>IF($AM83&gt;4,SMALL($H83:$U83,1),0)</f>
        <v>0</v>
      </c>
      <c r="AO83" s="178">
        <f>IF($AM83&gt;5,SMALL($H83:$U83,2),0)</f>
        <v>0</v>
      </c>
      <c r="AP83" s="178">
        <f>IF($AM83&gt;6,SMALL($H83:$U83,3),0)</f>
        <v>0</v>
      </c>
      <c r="AQ83" s="178">
        <f>IF($AM83&gt;7,SMALL($H83:$U83,4),0)</f>
        <v>0</v>
      </c>
      <c r="AR83" s="178">
        <f>IF($AM83&gt;8,SMALL($H83:$U83,5),0)</f>
        <v>0</v>
      </c>
      <c r="AS83" s="178">
        <f>IF($AM83&gt;9,SMALL($H83:$U83,6),0)</f>
        <v>0</v>
      </c>
      <c r="AT83" s="178">
        <f>IF($AM83&gt;10,SMALL($H83:$U83,7),0)</f>
        <v>0</v>
      </c>
      <c r="AU83" s="178">
        <f>IF($AM83&gt;11,SMALL($I83:$U83,8),0)</f>
        <v>0</v>
      </c>
      <c r="AV83" s="178">
        <f>IF($AM83&gt;12,SMALL($I83:$U83,9),0)</f>
        <v>0</v>
      </c>
      <c r="AW83" s="178">
        <f>IF($AM83&gt;13,SMALL($I83:$U83,9),0)</f>
        <v>0</v>
      </c>
    </row>
    <row r="84" spans="1:49" x14ac:dyDescent="0.25">
      <c r="A84" s="141" t="s">
        <v>26</v>
      </c>
      <c r="B84" s="183">
        <v>83</v>
      </c>
      <c r="C84" s="122"/>
      <c r="D84" s="122"/>
      <c r="E84" s="173">
        <f>F84/$F$2*1000</f>
        <v>0</v>
      </c>
      <c r="F84" s="173">
        <f>G84-(SUM(AN84:AV84))</f>
        <v>0</v>
      </c>
      <c r="G84" s="174">
        <f>SUM(H84:S84)</f>
        <v>0</v>
      </c>
      <c r="H84" s="254"/>
      <c r="I84" s="254"/>
      <c r="J84" s="122"/>
      <c r="K84" s="122"/>
      <c r="L84" s="254"/>
      <c r="M84" s="287"/>
      <c r="N84" s="122"/>
      <c r="O84" s="122"/>
      <c r="P84" s="287"/>
      <c r="Q84" s="122"/>
      <c r="R84" s="129"/>
      <c r="S84" s="254"/>
      <c r="T84" s="122"/>
      <c r="U84" s="129"/>
      <c r="X84" s="178">
        <f>IF(H84&gt;0,1,0)</f>
        <v>0</v>
      </c>
      <c r="Y84" s="178">
        <f>IF(I84&gt;0,1,0)</f>
        <v>0</v>
      </c>
      <c r="Z84" s="178">
        <f>IF(J84&gt;0,1,0)</f>
        <v>0</v>
      </c>
      <c r="AA84" s="178">
        <f>IF(K84&gt;0,1,0)</f>
        <v>0</v>
      </c>
      <c r="AB84" s="178">
        <f>IF(L84&gt;0,1,0)</f>
        <v>0</v>
      </c>
      <c r="AC84" s="178">
        <f>IF(M84&gt;0,1,0)</f>
        <v>0</v>
      </c>
      <c r="AD84" s="178">
        <f>IF(N84&gt;0,1,0)</f>
        <v>0</v>
      </c>
      <c r="AE84" s="178">
        <f>IF(O84&gt;0,1,0)</f>
        <v>0</v>
      </c>
      <c r="AF84" s="178">
        <f>IF(P84&gt;0,1,0)</f>
        <v>0</v>
      </c>
      <c r="AG84" s="178">
        <f>IF(Q84&gt;0,1,0)</f>
        <v>0</v>
      </c>
      <c r="AH84" s="178">
        <f>IF(R84&gt;0,1,0)</f>
        <v>0</v>
      </c>
      <c r="AI84" s="178">
        <f>IF(S84&gt;0,1,0)</f>
        <v>0</v>
      </c>
      <c r="AJ84" s="178">
        <f>IF(T84&gt;0,1,0)</f>
        <v>0</v>
      </c>
      <c r="AK84" s="178">
        <f>IF(U84&gt;0,1,0)</f>
        <v>0</v>
      </c>
      <c r="AL84" s="179"/>
      <c r="AM84" s="178">
        <f>SUM(X84:AK84)</f>
        <v>0</v>
      </c>
      <c r="AN84" s="178">
        <f>IF($AM84&gt;4,SMALL($H84:$U84,1),0)</f>
        <v>0</v>
      </c>
      <c r="AO84" s="178">
        <f>IF($AM84&gt;5,SMALL($H84:$U84,2),0)</f>
        <v>0</v>
      </c>
      <c r="AP84" s="178">
        <f>IF($AM84&gt;6,SMALL($H84:$U84,3),0)</f>
        <v>0</v>
      </c>
      <c r="AQ84" s="178">
        <f>IF($AM84&gt;7,SMALL($H84:$U84,4),0)</f>
        <v>0</v>
      </c>
      <c r="AR84" s="178">
        <f>IF($AM84&gt;8,SMALL($H84:$U84,5),0)</f>
        <v>0</v>
      </c>
      <c r="AS84" s="178">
        <f>IF($AM84&gt;9,SMALL($H84:$U84,6),0)</f>
        <v>0</v>
      </c>
      <c r="AT84" s="178">
        <f>IF($AM84&gt;10,SMALL($H84:$U84,7),0)</f>
        <v>0</v>
      </c>
      <c r="AU84" s="178">
        <f>IF($AM84&gt;11,SMALL($I84:$U84,8),0)</f>
        <v>0</v>
      </c>
      <c r="AV84" s="178">
        <f>IF($AM84&gt;12,SMALL($I84:$U84,9),0)</f>
        <v>0</v>
      </c>
      <c r="AW84" s="178">
        <f>IF($AM84&gt;13,SMALL($I84:$U84,9),0)</f>
        <v>0</v>
      </c>
    </row>
    <row r="85" spans="1:49" x14ac:dyDescent="0.25">
      <c r="A85" s="122" t="s">
        <v>74</v>
      </c>
      <c r="B85" s="117">
        <v>84</v>
      </c>
      <c r="C85" s="122"/>
      <c r="D85" s="122"/>
      <c r="E85" s="173">
        <f>F85/$F$2*1000</f>
        <v>0</v>
      </c>
      <c r="F85" s="173">
        <f>G85-(SUM(AN85:AV85))</f>
        <v>0</v>
      </c>
      <c r="G85" s="174">
        <f>SUM(H85:S85)</f>
        <v>0</v>
      </c>
      <c r="H85" s="254"/>
      <c r="I85" s="254"/>
      <c r="J85" s="122"/>
      <c r="K85" s="122"/>
      <c r="L85" s="254"/>
      <c r="M85" s="287"/>
      <c r="N85" s="122"/>
      <c r="O85" s="122"/>
      <c r="P85" s="287"/>
      <c r="Q85" s="122"/>
      <c r="R85" s="129"/>
      <c r="S85" s="254"/>
      <c r="T85" s="122"/>
      <c r="U85" s="129"/>
      <c r="X85" s="178">
        <f>IF(H85&gt;0,1,0)</f>
        <v>0</v>
      </c>
      <c r="Y85" s="178">
        <f>IF(I85&gt;0,1,0)</f>
        <v>0</v>
      </c>
      <c r="Z85" s="178">
        <f>IF(J85&gt;0,1,0)</f>
        <v>0</v>
      </c>
      <c r="AA85" s="178">
        <f>IF(K85&gt;0,1,0)</f>
        <v>0</v>
      </c>
      <c r="AB85" s="178">
        <f>IF(L85&gt;0,1,0)</f>
        <v>0</v>
      </c>
      <c r="AC85" s="178">
        <f>IF(M85&gt;0,1,0)</f>
        <v>0</v>
      </c>
      <c r="AD85" s="178">
        <f>IF(N85&gt;0,1,0)</f>
        <v>0</v>
      </c>
      <c r="AE85" s="178">
        <f>IF(O85&gt;0,1,0)</f>
        <v>0</v>
      </c>
      <c r="AF85" s="178">
        <f>IF(P85&gt;0,1,0)</f>
        <v>0</v>
      </c>
      <c r="AG85" s="178">
        <f>IF(Q85&gt;0,1,0)</f>
        <v>0</v>
      </c>
      <c r="AH85" s="178">
        <f>IF(R85&gt;0,1,0)</f>
        <v>0</v>
      </c>
      <c r="AI85" s="178">
        <f>IF(S85&gt;0,1,0)</f>
        <v>0</v>
      </c>
      <c r="AJ85" s="178">
        <f>IF(T85&gt;0,1,0)</f>
        <v>0</v>
      </c>
      <c r="AK85" s="178">
        <f>IF(U85&gt;0,1,0)</f>
        <v>0</v>
      </c>
      <c r="AL85" s="179"/>
      <c r="AM85" s="178">
        <f>SUM(X85:AK85)</f>
        <v>0</v>
      </c>
      <c r="AN85" s="178">
        <f>IF($AM85&gt;4,SMALL($H85:$U85,1),0)</f>
        <v>0</v>
      </c>
      <c r="AO85" s="178">
        <f>IF($AM85&gt;5,SMALL($H85:$U85,2),0)</f>
        <v>0</v>
      </c>
      <c r="AP85" s="178">
        <f>IF($AM85&gt;6,SMALL($H85:$U85,3),0)</f>
        <v>0</v>
      </c>
      <c r="AQ85" s="178">
        <f>IF($AM85&gt;7,SMALL($H85:$U85,4),0)</f>
        <v>0</v>
      </c>
      <c r="AR85" s="178">
        <f>IF($AM85&gt;8,SMALL($H85:$U85,5),0)</f>
        <v>0</v>
      </c>
      <c r="AS85" s="178">
        <f>IF($AM85&gt;9,SMALL($H85:$U85,6),0)</f>
        <v>0</v>
      </c>
      <c r="AT85" s="178">
        <f>IF($AM85&gt;10,SMALL($H85:$U85,7),0)</f>
        <v>0</v>
      </c>
      <c r="AU85" s="178">
        <f>IF($AM85&gt;11,SMALL($I85:$U85,8),0)</f>
        <v>0</v>
      </c>
      <c r="AV85" s="178">
        <f>IF($AM85&gt;12,SMALL($I85:$U85,9),0)</f>
        <v>0</v>
      </c>
      <c r="AW85" s="178">
        <f>IF($AM85&gt;13,SMALL($I85:$U85,9),0)</f>
        <v>0</v>
      </c>
    </row>
    <row r="86" spans="1:49" x14ac:dyDescent="0.25">
      <c r="A86" s="122" t="s">
        <v>105</v>
      </c>
      <c r="B86" s="183">
        <v>85</v>
      </c>
      <c r="C86" s="122"/>
      <c r="D86" s="122"/>
      <c r="E86" s="173">
        <f>F86/$F$2*1000</f>
        <v>0</v>
      </c>
      <c r="F86" s="173">
        <f>G86-(SUM(AN86:AV86))</f>
        <v>0</v>
      </c>
      <c r="G86" s="174">
        <f>SUM(H86:S86)</f>
        <v>0</v>
      </c>
      <c r="H86" s="254"/>
      <c r="I86" s="254"/>
      <c r="J86" s="122"/>
      <c r="K86" s="122"/>
      <c r="L86" s="254"/>
      <c r="M86" s="287"/>
      <c r="N86" s="122"/>
      <c r="O86" s="122"/>
      <c r="P86" s="287"/>
      <c r="Q86" s="122"/>
      <c r="R86" s="129"/>
      <c r="S86" s="254"/>
      <c r="T86" s="122"/>
      <c r="U86" s="129"/>
      <c r="X86" s="178">
        <f>IF(H86&gt;0,1,0)</f>
        <v>0</v>
      </c>
      <c r="Y86" s="178">
        <f>IF(I86&gt;0,1,0)</f>
        <v>0</v>
      </c>
      <c r="Z86" s="178">
        <f>IF(J86&gt;0,1,0)</f>
        <v>0</v>
      </c>
      <c r="AA86" s="178">
        <f>IF(K86&gt;0,1,0)</f>
        <v>0</v>
      </c>
      <c r="AB86" s="178">
        <f>IF(L86&gt;0,1,0)</f>
        <v>0</v>
      </c>
      <c r="AC86" s="178">
        <f>IF(M86&gt;0,1,0)</f>
        <v>0</v>
      </c>
      <c r="AD86" s="178">
        <f>IF(N86&gt;0,1,0)</f>
        <v>0</v>
      </c>
      <c r="AE86" s="178">
        <f>IF(O86&gt;0,1,0)</f>
        <v>0</v>
      </c>
      <c r="AF86" s="178">
        <f>IF(P86&gt;0,1,0)</f>
        <v>0</v>
      </c>
      <c r="AG86" s="178">
        <f>IF(Q86&gt;0,1,0)</f>
        <v>0</v>
      </c>
      <c r="AH86" s="178">
        <f>IF(R86&gt;0,1,0)</f>
        <v>0</v>
      </c>
      <c r="AI86" s="178">
        <f>IF(S86&gt;0,1,0)</f>
        <v>0</v>
      </c>
      <c r="AJ86" s="178">
        <f>IF(T86&gt;0,1,0)</f>
        <v>0</v>
      </c>
      <c r="AK86" s="178">
        <f>IF(U86&gt;0,1,0)</f>
        <v>0</v>
      </c>
      <c r="AL86" s="179"/>
      <c r="AM86" s="178">
        <f>SUM(X86:AK86)</f>
        <v>0</v>
      </c>
      <c r="AN86" s="178">
        <f>IF($AM86&gt;4,SMALL($H86:$U86,1),0)</f>
        <v>0</v>
      </c>
      <c r="AO86" s="178">
        <f>IF($AM86&gt;5,SMALL($H86:$U86,2),0)</f>
        <v>0</v>
      </c>
      <c r="AP86" s="178">
        <f>IF($AM86&gt;6,SMALL($H86:$U86,3),0)</f>
        <v>0</v>
      </c>
      <c r="AQ86" s="178">
        <f>IF($AM86&gt;7,SMALL($H86:$U86,4),0)</f>
        <v>0</v>
      </c>
      <c r="AR86" s="178">
        <f>IF($AM86&gt;8,SMALL($H86:$U86,5),0)</f>
        <v>0</v>
      </c>
      <c r="AS86" s="178">
        <f>IF($AM86&gt;9,SMALL($H86:$U86,6),0)</f>
        <v>0</v>
      </c>
      <c r="AT86" s="178">
        <f>IF($AM86&gt;10,SMALL($H86:$U86,7),0)</f>
        <v>0</v>
      </c>
      <c r="AU86" s="178">
        <f>IF($AM86&gt;11,SMALL($I86:$U86,8),0)</f>
        <v>0</v>
      </c>
      <c r="AV86" s="178">
        <f>IF($AM86&gt;12,SMALL($I86:$U86,9),0)</f>
        <v>0</v>
      </c>
      <c r="AW86" s="178">
        <f>IF($AM86&gt;13,SMALL($I86:$U86,9),0)</f>
        <v>0</v>
      </c>
    </row>
  </sheetData>
  <sortState xmlns:xlrd2="http://schemas.microsoft.com/office/spreadsheetml/2017/richdata2" ref="A2:AW86">
    <sortCondition descending="1" ref="F2:F86"/>
  </sortState>
  <conditionalFormatting sqref="L57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5EC7-D508-4920-8112-084DED32A0D1}">
  <dimension ref="A1:J16"/>
  <sheetViews>
    <sheetView workbookViewId="0">
      <selection activeCell="B1" sqref="B1:C13"/>
    </sheetView>
  </sheetViews>
  <sheetFormatPr baseColWidth="10" defaultRowHeight="12.5" x14ac:dyDescent="0.25"/>
  <cols>
    <col min="1" max="1" width="2.81640625" bestFit="1" customWidth="1"/>
    <col min="2" max="2" width="16.453125" bestFit="1" customWidth="1"/>
    <col min="3" max="3" width="8.90625" style="195" bestFit="1" customWidth="1"/>
    <col min="4" max="4" width="8" bestFit="1" customWidth="1"/>
    <col min="5" max="5" width="8.36328125" bestFit="1" customWidth="1"/>
    <col min="6" max="6" width="7.36328125" bestFit="1" customWidth="1"/>
    <col min="7" max="7" width="3.81640625" bestFit="1" customWidth="1"/>
    <col min="8" max="8" width="8" bestFit="1" customWidth="1"/>
    <col min="9" max="9" width="10.90625" style="195"/>
  </cols>
  <sheetData>
    <row r="1" spans="1:10" x14ac:dyDescent="0.25">
      <c r="A1">
        <v>1</v>
      </c>
      <c r="B1" t="s">
        <v>153</v>
      </c>
      <c r="C1" s="195">
        <v>1000</v>
      </c>
      <c r="E1">
        <v>17507.45</v>
      </c>
      <c r="F1">
        <v>1696.85</v>
      </c>
      <c r="H1" s="198">
        <v>1</v>
      </c>
      <c r="I1" s="195">
        <f>C1/15810.6*1000</f>
        <v>63.248706563950762</v>
      </c>
    </row>
    <row r="2" spans="1:10" x14ac:dyDescent="0.25">
      <c r="A2">
        <v>2</v>
      </c>
      <c r="B2" t="s">
        <v>138</v>
      </c>
      <c r="C2" s="195">
        <v>936.38445093797827</v>
      </c>
      <c r="D2">
        <v>-1005.8</v>
      </c>
      <c r="E2">
        <v>16514.32</v>
      </c>
      <c r="F2">
        <v>1609.52</v>
      </c>
      <c r="G2">
        <v>100</v>
      </c>
      <c r="H2" s="198">
        <v>0.93640000000000001</v>
      </c>
      <c r="I2" s="195">
        <f t="shared" ref="I2:I12" si="0">C2/15810.6*1000</f>
        <v>59.225105368422341</v>
      </c>
    </row>
    <row r="3" spans="1:10" x14ac:dyDescent="0.25">
      <c r="A3">
        <v>3</v>
      </c>
      <c r="B3" t="s">
        <v>148</v>
      </c>
      <c r="C3" s="195">
        <v>931.97032370688021</v>
      </c>
      <c r="D3">
        <v>-69.790000000000006</v>
      </c>
      <c r="E3">
        <v>16378.78</v>
      </c>
      <c r="F3">
        <v>1643.77</v>
      </c>
      <c r="H3" s="198">
        <v>0.93200000000000005</v>
      </c>
      <c r="I3" s="195">
        <f t="shared" si="0"/>
        <v>58.945917530446671</v>
      </c>
    </row>
    <row r="4" spans="1:10" x14ac:dyDescent="0.25">
      <c r="A4">
        <v>4</v>
      </c>
      <c r="B4" t="s">
        <v>142</v>
      </c>
      <c r="C4" s="195">
        <v>918.60713698404857</v>
      </c>
      <c r="D4">
        <v>-211.28</v>
      </c>
      <c r="E4">
        <v>16233.26</v>
      </c>
      <c r="F4">
        <v>1609.53</v>
      </c>
      <c r="G4">
        <v>100</v>
      </c>
      <c r="H4" s="198">
        <v>0.91859999999999997</v>
      </c>
      <c r="I4" s="195">
        <f t="shared" si="0"/>
        <v>58.100713254655012</v>
      </c>
    </row>
    <row r="5" spans="1:10" x14ac:dyDescent="0.25">
      <c r="A5">
        <v>5</v>
      </c>
      <c r="B5" t="s">
        <v>158</v>
      </c>
      <c r="C5" s="195">
        <v>901.72668968919584</v>
      </c>
      <c r="D5">
        <v>-266.89</v>
      </c>
      <c r="E5">
        <v>15740.82</v>
      </c>
      <c r="F5">
        <v>1483.98</v>
      </c>
      <c r="H5" s="198">
        <v>0.90169999999999995</v>
      </c>
      <c r="I5" s="195">
        <f t="shared" si="0"/>
        <v>57.033046797034636</v>
      </c>
      <c r="J5">
        <v>15810.6</v>
      </c>
    </row>
    <row r="6" spans="1:10" x14ac:dyDescent="0.25">
      <c r="A6">
        <v>6</v>
      </c>
      <c r="B6" t="s">
        <v>141</v>
      </c>
      <c r="C6" s="195">
        <v>896.44479020404037</v>
      </c>
      <c r="D6">
        <v>-83.51</v>
      </c>
      <c r="E6">
        <v>15673.46</v>
      </c>
      <c r="F6">
        <v>1500.13</v>
      </c>
      <c r="H6" s="198">
        <v>0.89639999999999997</v>
      </c>
      <c r="I6" s="195">
        <f t="shared" si="0"/>
        <v>56.698973486397755</v>
      </c>
    </row>
    <row r="7" spans="1:10" x14ac:dyDescent="0.25">
      <c r="A7">
        <v>7</v>
      </c>
      <c r="B7" t="s">
        <v>151</v>
      </c>
      <c r="C7" s="195">
        <v>895.66366867797558</v>
      </c>
      <c r="D7">
        <v>-12.35</v>
      </c>
      <c r="E7">
        <v>15742.53</v>
      </c>
      <c r="F7">
        <v>1581.55</v>
      </c>
      <c r="H7" s="198">
        <v>0.89570000000000005</v>
      </c>
      <c r="I7" s="195">
        <f t="shared" si="0"/>
        <v>56.649568560204898</v>
      </c>
    </row>
    <row r="8" spans="1:10" x14ac:dyDescent="0.25">
      <c r="A8">
        <v>8</v>
      </c>
      <c r="B8" t="s">
        <v>168</v>
      </c>
      <c r="C8" s="195">
        <v>892.95599154997274</v>
      </c>
      <c r="D8">
        <v>-42.81</v>
      </c>
      <c r="E8">
        <v>14876.45</v>
      </c>
      <c r="F8">
        <v>758.28</v>
      </c>
      <c r="H8" s="198">
        <v>0.89300000000000002</v>
      </c>
      <c r="I8" s="195">
        <f t="shared" si="0"/>
        <v>56.47831148406592</v>
      </c>
    </row>
    <row r="9" spans="1:10" x14ac:dyDescent="0.25">
      <c r="A9">
        <v>9</v>
      </c>
      <c r="B9" t="s">
        <v>156</v>
      </c>
      <c r="C9" s="195">
        <v>891.49684388954245</v>
      </c>
      <c r="D9">
        <v>-23.07</v>
      </c>
      <c r="E9">
        <v>15500.67</v>
      </c>
      <c r="F9">
        <v>1405.57</v>
      </c>
      <c r="H9" s="198">
        <v>0.89149999999999996</v>
      </c>
      <c r="I9" s="195">
        <f t="shared" si="0"/>
        <v>56.38602228185789</v>
      </c>
    </row>
    <row r="10" spans="1:10" x14ac:dyDescent="0.25">
      <c r="A10">
        <v>10</v>
      </c>
      <c r="B10" t="s">
        <v>139</v>
      </c>
      <c r="C10" s="195">
        <v>860.62831265100624</v>
      </c>
      <c r="D10">
        <v>-488.05</v>
      </c>
      <c r="E10">
        <v>15022.46</v>
      </c>
      <c r="F10">
        <v>1415.41</v>
      </c>
      <c r="H10" s="198">
        <v>0.86060000000000003</v>
      </c>
      <c r="I10" s="195">
        <f t="shared" si="0"/>
        <v>54.433627607491566</v>
      </c>
    </row>
    <row r="11" spans="1:10" x14ac:dyDescent="0.25">
      <c r="A11">
        <v>11</v>
      </c>
      <c r="B11" t="s">
        <v>144</v>
      </c>
      <c r="C11" s="195">
        <v>843.22669601406653</v>
      </c>
      <c r="D11">
        <v>-275.13</v>
      </c>
      <c r="E11">
        <v>14252.45</v>
      </c>
      <c r="F11">
        <v>720.53</v>
      </c>
      <c r="G11">
        <v>200</v>
      </c>
      <c r="H11" s="198">
        <v>0.84319999999999995</v>
      </c>
      <c r="I11" s="195">
        <f t="shared" si="0"/>
        <v>53.332997863083413</v>
      </c>
    </row>
    <row r="12" spans="1:10" x14ac:dyDescent="0.25">
      <c r="A12">
        <v>12</v>
      </c>
      <c r="B12" t="s">
        <v>150</v>
      </c>
      <c r="C12" s="195">
        <v>790.65437111811059</v>
      </c>
      <c r="D12">
        <v>-831.2</v>
      </c>
      <c r="E12">
        <v>13941.53</v>
      </c>
      <c r="F12">
        <v>1340.81</v>
      </c>
      <c r="G12">
        <v>100</v>
      </c>
      <c r="H12" s="198">
        <v>0.79059999999999997</v>
      </c>
      <c r="I12" s="195">
        <f t="shared" si="0"/>
        <v>50.007866312354402</v>
      </c>
    </row>
    <row r="16" spans="1:10" x14ac:dyDescent="0.25">
      <c r="F16">
        <v>18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D3010-D89D-4227-AA20-3C5E7A7C1BAA}">
  <dimension ref="A1:I20"/>
  <sheetViews>
    <sheetView workbookViewId="0">
      <selection activeCell="B1" sqref="B1:C20"/>
    </sheetView>
  </sheetViews>
  <sheetFormatPr baseColWidth="10" defaultRowHeight="12.5" x14ac:dyDescent="0.25"/>
  <cols>
    <col min="1" max="1" width="2.81640625" bestFit="1" customWidth="1"/>
    <col min="2" max="2" width="17" bestFit="1" customWidth="1"/>
    <col min="3" max="3" width="7.36328125" bestFit="1" customWidth="1"/>
    <col min="4" max="4" width="8.90625" bestFit="1" customWidth="1"/>
    <col min="5" max="5" width="7" bestFit="1" customWidth="1"/>
    <col min="6" max="6" width="8.36328125" bestFit="1" customWidth="1"/>
    <col min="7" max="7" width="7.36328125" bestFit="1" customWidth="1"/>
    <col min="8" max="8" width="3.81640625" bestFit="1" customWidth="1"/>
    <col min="9" max="9" width="8" bestFit="1" customWidth="1"/>
  </cols>
  <sheetData>
    <row r="1" spans="1:9" x14ac:dyDescent="0.25">
      <c r="A1">
        <v>1</v>
      </c>
      <c r="B1" t="s">
        <v>153</v>
      </c>
      <c r="C1" s="195">
        <f>D1/14692.18*1000</f>
        <v>1000</v>
      </c>
      <c r="D1">
        <v>14692.18</v>
      </c>
      <c r="F1">
        <v>16397.439999999999</v>
      </c>
      <c r="G1">
        <v>1705.26</v>
      </c>
      <c r="I1" s="198">
        <v>1</v>
      </c>
    </row>
    <row r="2" spans="1:9" x14ac:dyDescent="0.25">
      <c r="A2">
        <v>2</v>
      </c>
      <c r="B2" t="s">
        <v>176</v>
      </c>
      <c r="C2" s="195">
        <f t="shared" ref="C2:C20" si="0">D2/14692.18*1000</f>
        <v>970.13377184325259</v>
      </c>
      <c r="D2">
        <v>14253.38</v>
      </c>
      <c r="E2">
        <v>-438.8</v>
      </c>
      <c r="F2">
        <v>16077.21</v>
      </c>
      <c r="G2">
        <v>1823.83</v>
      </c>
      <c r="I2" s="198">
        <v>0.97009999999999996</v>
      </c>
    </row>
    <row r="3" spans="1:9" x14ac:dyDescent="0.25">
      <c r="A3">
        <v>3</v>
      </c>
      <c r="B3" t="s">
        <v>138</v>
      </c>
      <c r="C3" s="195">
        <f t="shared" si="0"/>
        <v>960.93159762540347</v>
      </c>
      <c r="D3">
        <v>14118.18</v>
      </c>
      <c r="E3">
        <v>-135.19999999999999</v>
      </c>
      <c r="F3">
        <v>15732.64</v>
      </c>
      <c r="G3">
        <v>1614.46</v>
      </c>
      <c r="I3" s="198">
        <v>0.96089999999999998</v>
      </c>
    </row>
    <row r="4" spans="1:9" x14ac:dyDescent="0.25">
      <c r="A4">
        <v>4</v>
      </c>
      <c r="B4" t="s">
        <v>174</v>
      </c>
      <c r="C4" s="195">
        <f t="shared" si="0"/>
        <v>952.47403720890975</v>
      </c>
      <c r="D4">
        <v>13993.92</v>
      </c>
      <c r="E4">
        <v>-124.26</v>
      </c>
      <c r="F4">
        <v>15650.93</v>
      </c>
      <c r="G4">
        <v>1657.01</v>
      </c>
      <c r="I4" s="198">
        <v>0.95250000000000001</v>
      </c>
    </row>
    <row r="5" spans="1:9" x14ac:dyDescent="0.25">
      <c r="A5">
        <v>5</v>
      </c>
      <c r="B5" t="s">
        <v>177</v>
      </c>
      <c r="C5" s="195">
        <f t="shared" si="0"/>
        <v>933.95670349805141</v>
      </c>
      <c r="D5">
        <v>13721.86</v>
      </c>
      <c r="E5">
        <v>-272.06</v>
      </c>
      <c r="F5">
        <v>15361.12</v>
      </c>
      <c r="G5">
        <v>1639.26</v>
      </c>
      <c r="I5" s="198">
        <v>0.93400000000000005</v>
      </c>
    </row>
    <row r="6" spans="1:9" x14ac:dyDescent="0.25">
      <c r="A6">
        <v>6</v>
      </c>
      <c r="B6" t="s">
        <v>148</v>
      </c>
      <c r="C6" s="195">
        <f t="shared" si="0"/>
        <v>929.58771264713619</v>
      </c>
      <c r="D6">
        <v>13657.67</v>
      </c>
      <c r="E6">
        <v>-64.19</v>
      </c>
      <c r="F6">
        <v>15271.73</v>
      </c>
      <c r="G6">
        <v>1614.06</v>
      </c>
      <c r="I6" s="198">
        <v>0.92959999999999998</v>
      </c>
    </row>
    <row r="7" spans="1:9" x14ac:dyDescent="0.25">
      <c r="A7">
        <v>7</v>
      </c>
      <c r="B7" t="s">
        <v>168</v>
      </c>
      <c r="C7" s="195">
        <f t="shared" si="0"/>
        <v>914.12166199978492</v>
      </c>
      <c r="D7">
        <v>13430.44</v>
      </c>
      <c r="E7">
        <v>-227.23</v>
      </c>
      <c r="F7">
        <v>14940.99</v>
      </c>
      <c r="G7">
        <v>1510.55</v>
      </c>
      <c r="I7" s="198">
        <v>0.91410000000000002</v>
      </c>
    </row>
    <row r="8" spans="1:9" x14ac:dyDescent="0.25">
      <c r="A8">
        <v>8</v>
      </c>
      <c r="B8" t="s">
        <v>158</v>
      </c>
      <c r="C8" s="195">
        <f t="shared" si="0"/>
        <v>912.71002669447284</v>
      </c>
      <c r="D8">
        <v>13409.7</v>
      </c>
      <c r="E8">
        <v>-20.74</v>
      </c>
      <c r="F8">
        <v>14885.81</v>
      </c>
      <c r="G8">
        <v>1476.11</v>
      </c>
      <c r="I8" s="198">
        <v>0.91269999999999996</v>
      </c>
    </row>
    <row r="9" spans="1:9" x14ac:dyDescent="0.25">
      <c r="A9">
        <v>9</v>
      </c>
      <c r="B9" t="s">
        <v>178</v>
      </c>
      <c r="C9" s="195">
        <f t="shared" si="0"/>
        <v>909.54711962418105</v>
      </c>
      <c r="D9">
        <v>13363.23</v>
      </c>
      <c r="E9">
        <v>-46.47</v>
      </c>
      <c r="F9">
        <v>14868.41</v>
      </c>
      <c r="G9">
        <v>1505.18</v>
      </c>
      <c r="I9" s="198">
        <v>0.90949999999999998</v>
      </c>
    </row>
    <row r="10" spans="1:9" x14ac:dyDescent="0.25">
      <c r="A10">
        <v>10</v>
      </c>
      <c r="B10" t="s">
        <v>144</v>
      </c>
      <c r="C10" s="195">
        <f t="shared" si="0"/>
        <v>908.59082859044747</v>
      </c>
      <c r="D10">
        <v>13349.18</v>
      </c>
      <c r="E10">
        <v>-14.05</v>
      </c>
      <c r="F10">
        <v>14990.28</v>
      </c>
      <c r="G10">
        <v>1641.1</v>
      </c>
      <c r="I10" s="198">
        <v>0.90859999999999996</v>
      </c>
    </row>
    <row r="11" spans="1:9" x14ac:dyDescent="0.25">
      <c r="A11">
        <v>11</v>
      </c>
      <c r="B11" t="s">
        <v>146</v>
      </c>
      <c r="C11" s="195">
        <f t="shared" si="0"/>
        <v>906.03368594721826</v>
      </c>
      <c r="D11">
        <v>13311.61</v>
      </c>
      <c r="E11">
        <v>-37.57</v>
      </c>
      <c r="F11">
        <v>14977.25</v>
      </c>
      <c r="G11">
        <v>1665.64</v>
      </c>
      <c r="I11" s="198">
        <v>0.90600000000000003</v>
      </c>
    </row>
    <row r="12" spans="1:9" x14ac:dyDescent="0.25">
      <c r="A12">
        <v>12</v>
      </c>
      <c r="B12" t="s">
        <v>156</v>
      </c>
      <c r="C12" s="195">
        <f t="shared" si="0"/>
        <v>905.75190339350581</v>
      </c>
      <c r="D12">
        <v>13307.47</v>
      </c>
      <c r="E12">
        <v>-4.1399999999999997</v>
      </c>
      <c r="F12">
        <v>14758.1</v>
      </c>
      <c r="G12">
        <v>1450.63</v>
      </c>
      <c r="I12" s="198">
        <v>0.90580000000000005</v>
      </c>
    </row>
    <row r="13" spans="1:9" x14ac:dyDescent="0.25">
      <c r="A13">
        <v>13</v>
      </c>
      <c r="B13" t="s">
        <v>147</v>
      </c>
      <c r="C13" s="195">
        <f t="shared" si="0"/>
        <v>893.2520565361981</v>
      </c>
      <c r="D13">
        <v>13123.82</v>
      </c>
      <c r="E13">
        <v>-183.65</v>
      </c>
      <c r="F13">
        <v>14751.55</v>
      </c>
      <c r="G13">
        <v>1527.73</v>
      </c>
      <c r="H13">
        <v>100</v>
      </c>
      <c r="I13" s="198">
        <v>0.89329999999999998</v>
      </c>
    </row>
    <row r="14" spans="1:9" x14ac:dyDescent="0.25">
      <c r="A14">
        <v>14</v>
      </c>
      <c r="B14" t="s">
        <v>150</v>
      </c>
      <c r="C14" s="195">
        <f t="shared" si="0"/>
        <v>889.32888107823351</v>
      </c>
      <c r="D14">
        <v>13066.18</v>
      </c>
      <c r="E14">
        <v>-57.64</v>
      </c>
      <c r="F14">
        <v>14599.57</v>
      </c>
      <c r="G14">
        <v>1533.39</v>
      </c>
      <c r="I14" s="198">
        <v>0.88929999999999998</v>
      </c>
    </row>
    <row r="15" spans="1:9" x14ac:dyDescent="0.25">
      <c r="A15">
        <v>15</v>
      </c>
      <c r="B15" t="s">
        <v>179</v>
      </c>
      <c r="C15" s="195">
        <f t="shared" si="0"/>
        <v>876.3287680929584</v>
      </c>
      <c r="D15">
        <v>12875.18</v>
      </c>
      <c r="E15">
        <v>-191</v>
      </c>
      <c r="F15">
        <v>13647.69</v>
      </c>
      <c r="G15">
        <v>772.51</v>
      </c>
      <c r="I15" s="198">
        <v>0.87629999999999997</v>
      </c>
    </row>
    <row r="16" spans="1:9" x14ac:dyDescent="0.25">
      <c r="A16">
        <v>16</v>
      </c>
      <c r="B16" t="s">
        <v>180</v>
      </c>
      <c r="C16" s="195">
        <f t="shared" si="0"/>
        <v>866.97481245124948</v>
      </c>
      <c r="D16">
        <v>12737.75</v>
      </c>
      <c r="E16">
        <v>-137.43</v>
      </c>
      <c r="F16">
        <v>14213.7</v>
      </c>
      <c r="G16">
        <v>1475.95</v>
      </c>
      <c r="I16" s="198">
        <v>0.86699999999999999</v>
      </c>
    </row>
    <row r="17" spans="1:9" x14ac:dyDescent="0.25">
      <c r="A17">
        <v>17</v>
      </c>
      <c r="B17" t="s">
        <v>181</v>
      </c>
      <c r="C17" s="195">
        <f t="shared" si="0"/>
        <v>846.18620245600039</v>
      </c>
      <c r="D17">
        <v>12432.32</v>
      </c>
      <c r="E17">
        <v>-305.43</v>
      </c>
      <c r="F17">
        <v>13831.47</v>
      </c>
      <c r="G17">
        <v>1399.15</v>
      </c>
      <c r="I17" s="198">
        <v>0.84619999999999995</v>
      </c>
    </row>
    <row r="18" spans="1:9" x14ac:dyDescent="0.25">
      <c r="A18">
        <v>18</v>
      </c>
      <c r="B18" t="s">
        <v>182</v>
      </c>
      <c r="C18" s="195">
        <f t="shared" si="0"/>
        <v>843.97822515106668</v>
      </c>
      <c r="D18">
        <v>12399.88</v>
      </c>
      <c r="E18">
        <v>-32.44</v>
      </c>
      <c r="F18">
        <v>13082.08</v>
      </c>
      <c r="G18">
        <v>682.2</v>
      </c>
      <c r="I18" s="198">
        <v>0.84399999999999997</v>
      </c>
    </row>
    <row r="19" spans="1:9" x14ac:dyDescent="0.25">
      <c r="A19">
        <v>19</v>
      </c>
      <c r="B19" t="s">
        <v>183</v>
      </c>
      <c r="C19" s="195">
        <f t="shared" si="0"/>
        <v>828.22835004744013</v>
      </c>
      <c r="D19">
        <v>12168.48</v>
      </c>
      <c r="E19">
        <v>-231.4</v>
      </c>
      <c r="F19">
        <v>13564.21</v>
      </c>
      <c r="G19">
        <v>1395.73</v>
      </c>
      <c r="I19" s="198">
        <v>0.82820000000000005</v>
      </c>
    </row>
    <row r="20" spans="1:9" x14ac:dyDescent="0.25">
      <c r="A20">
        <v>20</v>
      </c>
      <c r="B20" t="s">
        <v>163</v>
      </c>
      <c r="C20" s="195">
        <f t="shared" si="0"/>
        <v>803.90180354447057</v>
      </c>
      <c r="D20">
        <v>11811.07</v>
      </c>
      <c r="E20">
        <v>-357.41</v>
      </c>
      <c r="F20">
        <v>13095.85</v>
      </c>
      <c r="G20">
        <v>1284.78</v>
      </c>
      <c r="I20" s="198">
        <v>0.80389999999999995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D84C-CB07-401B-9EF3-0A15FB4F6DDE}">
  <dimension ref="A1:H12"/>
  <sheetViews>
    <sheetView workbookViewId="0">
      <selection activeCell="G17" sqref="G17"/>
    </sheetView>
  </sheetViews>
  <sheetFormatPr baseColWidth="10" defaultRowHeight="12.5" x14ac:dyDescent="0.25"/>
  <cols>
    <col min="1" max="1" width="2.81640625" bestFit="1" customWidth="1"/>
    <col min="2" max="2" width="18.90625" bestFit="1" customWidth="1"/>
    <col min="4" max="4" width="9.90625" bestFit="1" customWidth="1"/>
    <col min="5" max="5" width="7.36328125" bestFit="1" customWidth="1"/>
    <col min="6" max="6" width="4.453125" bestFit="1" customWidth="1"/>
    <col min="8" max="8" width="30.6328125" customWidth="1"/>
  </cols>
  <sheetData>
    <row r="1" spans="1:8" x14ac:dyDescent="0.25">
      <c r="A1">
        <v>1</v>
      </c>
      <c r="B1" t="s">
        <v>210</v>
      </c>
      <c r="E1" t="s">
        <v>128</v>
      </c>
      <c r="F1" t="s">
        <v>116</v>
      </c>
      <c r="H1" s="89" t="s">
        <v>11</v>
      </c>
    </row>
    <row r="2" spans="1:8" x14ac:dyDescent="0.25">
      <c r="A2">
        <v>2</v>
      </c>
      <c r="B2" t="s">
        <v>129</v>
      </c>
      <c r="E2" t="s">
        <v>128</v>
      </c>
      <c r="F2" t="s">
        <v>116</v>
      </c>
      <c r="H2" s="133" t="s">
        <v>47</v>
      </c>
    </row>
    <row r="3" spans="1:8" x14ac:dyDescent="0.25">
      <c r="A3">
        <v>3</v>
      </c>
      <c r="B3" t="s">
        <v>211</v>
      </c>
      <c r="C3" t="s">
        <v>212</v>
      </c>
      <c r="E3" t="s">
        <v>115</v>
      </c>
      <c r="F3" t="s">
        <v>116</v>
      </c>
      <c r="H3" s="7" t="s">
        <v>57</v>
      </c>
    </row>
    <row r="4" spans="1:8" x14ac:dyDescent="0.25">
      <c r="A4">
        <v>4</v>
      </c>
      <c r="B4" t="s">
        <v>213</v>
      </c>
      <c r="E4" t="s">
        <v>128</v>
      </c>
      <c r="F4" t="s">
        <v>116</v>
      </c>
      <c r="H4" s="6" t="s">
        <v>27</v>
      </c>
    </row>
    <row r="5" spans="1:8" x14ac:dyDescent="0.25">
      <c r="A5">
        <v>5</v>
      </c>
      <c r="B5" t="s">
        <v>119</v>
      </c>
      <c r="C5" t="s">
        <v>120</v>
      </c>
      <c r="D5">
        <v>9908323</v>
      </c>
      <c r="E5" t="s">
        <v>115</v>
      </c>
      <c r="F5" t="s">
        <v>116</v>
      </c>
      <c r="H5" s="6" t="s">
        <v>16</v>
      </c>
    </row>
    <row r="6" spans="1:8" x14ac:dyDescent="0.25">
      <c r="A6">
        <v>6</v>
      </c>
      <c r="B6" t="s">
        <v>94</v>
      </c>
      <c r="D6" t="s">
        <v>122</v>
      </c>
      <c r="E6" t="s">
        <v>115</v>
      </c>
      <c r="F6" t="s">
        <v>116</v>
      </c>
      <c r="H6" s="54" t="s">
        <v>68</v>
      </c>
    </row>
    <row r="7" spans="1:8" x14ac:dyDescent="0.25">
      <c r="A7">
        <v>7</v>
      </c>
      <c r="B7" t="s">
        <v>100</v>
      </c>
      <c r="D7">
        <v>603335</v>
      </c>
      <c r="E7" t="s">
        <v>115</v>
      </c>
      <c r="F7" t="s">
        <v>116</v>
      </c>
      <c r="H7" s="15" t="s">
        <v>7</v>
      </c>
    </row>
    <row r="8" spans="1:8" x14ac:dyDescent="0.25">
      <c r="A8">
        <v>8</v>
      </c>
      <c r="B8" t="s">
        <v>103</v>
      </c>
      <c r="C8" t="s">
        <v>131</v>
      </c>
      <c r="D8" t="s">
        <v>132</v>
      </c>
      <c r="E8" t="s">
        <v>115</v>
      </c>
      <c r="F8" t="s">
        <v>116</v>
      </c>
      <c r="H8" s="6" t="s">
        <v>220</v>
      </c>
    </row>
    <row r="9" spans="1:8" x14ac:dyDescent="0.25">
      <c r="A9">
        <v>9</v>
      </c>
      <c r="B9" t="s">
        <v>98</v>
      </c>
      <c r="C9" t="s">
        <v>214</v>
      </c>
      <c r="D9" t="s">
        <v>215</v>
      </c>
      <c r="E9">
        <v>41110</v>
      </c>
      <c r="F9" t="s">
        <v>116</v>
      </c>
      <c r="H9" s="131" t="s">
        <v>219</v>
      </c>
    </row>
    <row r="10" spans="1:8" x14ac:dyDescent="0.25">
      <c r="A10">
        <v>10</v>
      </c>
      <c r="B10" t="s">
        <v>216</v>
      </c>
      <c r="E10" t="s">
        <v>115</v>
      </c>
      <c r="F10" t="s">
        <v>116</v>
      </c>
      <c r="H10" s="131" t="s">
        <v>221</v>
      </c>
    </row>
    <row r="11" spans="1:8" x14ac:dyDescent="0.25">
      <c r="A11">
        <v>11</v>
      </c>
      <c r="B11" t="s">
        <v>217</v>
      </c>
      <c r="E11" t="s">
        <v>115</v>
      </c>
      <c r="F11" t="s">
        <v>116</v>
      </c>
      <c r="H11" s="112" t="s">
        <v>65</v>
      </c>
    </row>
    <row r="12" spans="1:8" x14ac:dyDescent="0.25">
      <c r="A12">
        <v>12</v>
      </c>
      <c r="B12" t="s">
        <v>218</v>
      </c>
      <c r="E12" t="s">
        <v>128</v>
      </c>
      <c r="F12" t="s">
        <v>116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1F410-9D06-4259-947D-4068CECECA0A}">
  <dimension ref="A1:G10"/>
  <sheetViews>
    <sheetView workbookViewId="0">
      <selection activeCell="B1" sqref="B1:B10"/>
    </sheetView>
  </sheetViews>
  <sheetFormatPr baseColWidth="10" defaultRowHeight="12.5" x14ac:dyDescent="0.25"/>
  <cols>
    <col min="1" max="1" width="2.81640625" bestFit="1" customWidth="1"/>
    <col min="2" max="2" width="17.36328125" bestFit="1" customWidth="1"/>
    <col min="3" max="3" width="8.90625" style="195" bestFit="1" customWidth="1"/>
    <col min="4" max="7" width="10.90625" style="195"/>
  </cols>
  <sheetData>
    <row r="1" spans="1:4" x14ac:dyDescent="0.25">
      <c r="A1">
        <v>1</v>
      </c>
      <c r="B1" t="s">
        <v>148</v>
      </c>
      <c r="C1" s="195">
        <v>18454.89</v>
      </c>
      <c r="D1" s="195">
        <f>C1/18454.89*1000</f>
        <v>1000</v>
      </c>
    </row>
    <row r="2" spans="1:4" x14ac:dyDescent="0.25">
      <c r="A2">
        <v>2</v>
      </c>
      <c r="B2" t="s">
        <v>174</v>
      </c>
      <c r="C2" s="195">
        <v>18388.259999999998</v>
      </c>
      <c r="D2" s="195">
        <f t="shared" ref="D2:D10" si="0">C2/18454.89*1000</f>
        <v>996.38957479562316</v>
      </c>
    </row>
    <row r="3" spans="1:4" x14ac:dyDescent="0.25">
      <c r="A3">
        <v>3</v>
      </c>
      <c r="B3" t="s">
        <v>179</v>
      </c>
      <c r="C3" s="195">
        <v>17761.78</v>
      </c>
      <c r="D3" s="195">
        <f t="shared" si="0"/>
        <v>962.44301645796861</v>
      </c>
    </row>
    <row r="4" spans="1:4" x14ac:dyDescent="0.25">
      <c r="A4">
        <v>4</v>
      </c>
      <c r="B4" t="s">
        <v>169</v>
      </c>
      <c r="C4" s="195">
        <v>17754.8</v>
      </c>
      <c r="D4" s="195">
        <f t="shared" si="0"/>
        <v>962.06479691832362</v>
      </c>
    </row>
    <row r="5" spans="1:4" x14ac:dyDescent="0.25">
      <c r="A5">
        <v>5</v>
      </c>
      <c r="B5" t="s">
        <v>158</v>
      </c>
      <c r="C5" s="195">
        <v>17727.78</v>
      </c>
      <c r="D5" s="195">
        <f t="shared" si="0"/>
        <v>960.60068632216178</v>
      </c>
    </row>
    <row r="6" spans="1:4" x14ac:dyDescent="0.25">
      <c r="A6">
        <v>6</v>
      </c>
      <c r="B6" t="s">
        <v>224</v>
      </c>
      <c r="C6" s="195">
        <v>17631.5</v>
      </c>
      <c r="D6" s="195">
        <f t="shared" si="0"/>
        <v>955.38364086700051</v>
      </c>
    </row>
    <row r="7" spans="1:4" x14ac:dyDescent="0.25">
      <c r="A7">
        <v>7</v>
      </c>
      <c r="B7" t="s">
        <v>225</v>
      </c>
      <c r="C7" s="195">
        <v>16784.490000000002</v>
      </c>
      <c r="D7" s="195">
        <f t="shared" si="0"/>
        <v>909.48740415142015</v>
      </c>
    </row>
    <row r="8" spans="1:4" x14ac:dyDescent="0.25">
      <c r="A8">
        <v>8</v>
      </c>
      <c r="B8" t="s">
        <v>147</v>
      </c>
      <c r="C8" s="195">
        <v>14121.94</v>
      </c>
      <c r="D8" s="195">
        <f t="shared" si="0"/>
        <v>765.21398935458308</v>
      </c>
    </row>
    <row r="9" spans="1:4" x14ac:dyDescent="0.25">
      <c r="A9">
        <v>9</v>
      </c>
      <c r="B9" t="s">
        <v>159</v>
      </c>
      <c r="C9" s="195">
        <v>14047.59</v>
      </c>
      <c r="D9" s="195">
        <f t="shared" si="0"/>
        <v>761.18524683701719</v>
      </c>
    </row>
    <row r="10" spans="1:4" x14ac:dyDescent="0.25">
      <c r="A10">
        <v>10</v>
      </c>
      <c r="B10" t="s">
        <v>226</v>
      </c>
      <c r="C10" s="195">
        <v>556.77</v>
      </c>
      <c r="D10" s="195">
        <f t="shared" si="0"/>
        <v>30.169239697446042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D539-404F-42C4-A3E8-A0216AD5F8D3}">
  <dimension ref="A1:D20"/>
  <sheetViews>
    <sheetView workbookViewId="0">
      <selection activeCell="B1" sqref="B1:B20"/>
    </sheetView>
  </sheetViews>
  <sheetFormatPr baseColWidth="10" defaultRowHeight="12.5" x14ac:dyDescent="0.25"/>
  <cols>
    <col min="1" max="1" width="2.81640625" bestFit="1" customWidth="1"/>
    <col min="2" max="2" width="17.6328125" bestFit="1" customWidth="1"/>
    <col min="3" max="3" width="7.36328125" style="195" bestFit="1" customWidth="1"/>
    <col min="4" max="4" width="7.81640625" bestFit="1" customWidth="1"/>
  </cols>
  <sheetData>
    <row r="1" spans="1:4" x14ac:dyDescent="0.25">
      <c r="A1">
        <v>1</v>
      </c>
      <c r="B1" t="s">
        <v>227</v>
      </c>
      <c r="C1" s="195">
        <f>D1/9757.08*1000</f>
        <v>1000</v>
      </c>
      <c r="D1">
        <v>9757.08</v>
      </c>
    </row>
    <row r="2" spans="1:4" x14ac:dyDescent="0.25">
      <c r="A2">
        <v>2</v>
      </c>
      <c r="B2" t="s">
        <v>156</v>
      </c>
      <c r="C2" s="195">
        <f t="shared" ref="C2:C20" si="0">D2/9757.08*1000</f>
        <v>997.1610358836864</v>
      </c>
      <c r="D2">
        <v>9729.3799999999992</v>
      </c>
    </row>
    <row r="3" spans="1:4" x14ac:dyDescent="0.25">
      <c r="A3">
        <v>3</v>
      </c>
      <c r="B3" t="s">
        <v>179</v>
      </c>
      <c r="C3" s="195">
        <f t="shared" si="0"/>
        <v>980.80368306911498</v>
      </c>
      <c r="D3">
        <v>9569.7800000000007</v>
      </c>
    </row>
    <row r="4" spans="1:4" x14ac:dyDescent="0.25">
      <c r="A4">
        <v>4</v>
      </c>
      <c r="B4" t="s">
        <v>141</v>
      </c>
      <c r="C4" s="195">
        <f t="shared" si="0"/>
        <v>971.50274467361146</v>
      </c>
      <c r="D4">
        <v>9479.0300000000007</v>
      </c>
    </row>
    <row r="5" spans="1:4" x14ac:dyDescent="0.25">
      <c r="A5">
        <v>5</v>
      </c>
      <c r="B5" t="s">
        <v>169</v>
      </c>
      <c r="C5" s="195">
        <f t="shared" si="0"/>
        <v>967.12643536795838</v>
      </c>
      <c r="D5">
        <v>9436.33</v>
      </c>
    </row>
    <row r="6" spans="1:4" x14ac:dyDescent="0.25">
      <c r="A6">
        <v>6</v>
      </c>
      <c r="B6" t="s">
        <v>157</v>
      </c>
      <c r="C6" s="195">
        <f t="shared" si="0"/>
        <v>951.70788801567676</v>
      </c>
      <c r="D6">
        <v>9285.89</v>
      </c>
    </row>
    <row r="7" spans="1:4" x14ac:dyDescent="0.25">
      <c r="A7">
        <v>7</v>
      </c>
      <c r="B7" t="s">
        <v>153</v>
      </c>
      <c r="C7" s="195">
        <f t="shared" si="0"/>
        <v>950.99660964140924</v>
      </c>
      <c r="D7">
        <v>9278.9500000000007</v>
      </c>
    </row>
    <row r="8" spans="1:4" x14ac:dyDescent="0.25">
      <c r="A8">
        <v>8</v>
      </c>
      <c r="B8" t="s">
        <v>228</v>
      </c>
      <c r="C8" s="195">
        <f t="shared" si="0"/>
        <v>924.15763732592131</v>
      </c>
      <c r="D8">
        <v>9017.08</v>
      </c>
    </row>
    <row r="9" spans="1:4" x14ac:dyDescent="0.25">
      <c r="A9">
        <v>9</v>
      </c>
      <c r="B9" t="s">
        <v>158</v>
      </c>
      <c r="C9" s="195">
        <f t="shared" si="0"/>
        <v>918.9993317672911</v>
      </c>
      <c r="D9">
        <v>8966.75</v>
      </c>
    </row>
    <row r="10" spans="1:4" x14ac:dyDescent="0.25">
      <c r="A10">
        <v>10</v>
      </c>
      <c r="B10" t="s">
        <v>155</v>
      </c>
      <c r="C10" s="195">
        <f t="shared" si="0"/>
        <v>916.29360423405376</v>
      </c>
      <c r="D10">
        <v>8940.35</v>
      </c>
    </row>
    <row r="11" spans="1:4" x14ac:dyDescent="0.25">
      <c r="A11">
        <v>11</v>
      </c>
      <c r="B11" t="s">
        <v>224</v>
      </c>
      <c r="C11" s="195">
        <f t="shared" si="0"/>
        <v>896.41675583268761</v>
      </c>
      <c r="D11">
        <v>8746.41</v>
      </c>
    </row>
    <row r="12" spans="1:4" x14ac:dyDescent="0.25">
      <c r="A12">
        <v>12</v>
      </c>
      <c r="B12" t="s">
        <v>144</v>
      </c>
      <c r="C12" s="195">
        <f t="shared" si="0"/>
        <v>893.17193258638861</v>
      </c>
      <c r="D12">
        <v>8714.75</v>
      </c>
    </row>
    <row r="13" spans="1:4" x14ac:dyDescent="0.25">
      <c r="A13">
        <v>13</v>
      </c>
      <c r="B13" t="s">
        <v>148</v>
      </c>
      <c r="C13" s="195">
        <f t="shared" si="0"/>
        <v>892.19008145879707</v>
      </c>
      <c r="D13">
        <v>8705.17</v>
      </c>
    </row>
    <row r="14" spans="1:4" x14ac:dyDescent="0.25">
      <c r="A14">
        <v>14</v>
      </c>
      <c r="B14" t="s">
        <v>161</v>
      </c>
      <c r="C14" s="195">
        <f t="shared" si="0"/>
        <v>886.18213645885862</v>
      </c>
      <c r="D14">
        <v>8646.5499999999993</v>
      </c>
    </row>
    <row r="15" spans="1:4" x14ac:dyDescent="0.25">
      <c r="A15">
        <v>15</v>
      </c>
      <c r="B15" t="s">
        <v>147</v>
      </c>
      <c r="C15" s="195">
        <f t="shared" si="0"/>
        <v>882.46791048141449</v>
      </c>
      <c r="D15">
        <v>8610.31</v>
      </c>
    </row>
    <row r="16" spans="1:4" x14ac:dyDescent="0.25">
      <c r="A16">
        <v>16</v>
      </c>
      <c r="B16" t="s">
        <v>183</v>
      </c>
      <c r="C16" s="195">
        <f t="shared" si="0"/>
        <v>879.96511251316986</v>
      </c>
      <c r="D16">
        <v>8585.89</v>
      </c>
    </row>
    <row r="17" spans="1:4" x14ac:dyDescent="0.25">
      <c r="A17">
        <v>17</v>
      </c>
      <c r="B17" t="s">
        <v>159</v>
      </c>
      <c r="C17" s="195">
        <f t="shared" si="0"/>
        <v>828.69875003587151</v>
      </c>
      <c r="D17">
        <v>8085.68</v>
      </c>
    </row>
    <row r="18" spans="1:4" x14ac:dyDescent="0.25">
      <c r="A18">
        <v>18</v>
      </c>
      <c r="B18" t="s">
        <v>162</v>
      </c>
      <c r="C18" s="195">
        <f t="shared" si="0"/>
        <v>804.78073358012853</v>
      </c>
      <c r="D18">
        <v>7852.31</v>
      </c>
    </row>
    <row r="19" spans="1:4" x14ac:dyDescent="0.25">
      <c r="A19">
        <v>19</v>
      </c>
      <c r="B19" t="s">
        <v>229</v>
      </c>
      <c r="C19" s="195">
        <f t="shared" si="0"/>
        <v>791.57288861011682</v>
      </c>
      <c r="D19">
        <v>7723.44</v>
      </c>
    </row>
    <row r="20" spans="1:4" x14ac:dyDescent="0.25">
      <c r="A20">
        <v>20</v>
      </c>
      <c r="B20" t="s">
        <v>230</v>
      </c>
      <c r="C20" s="195">
        <f t="shared" si="0"/>
        <v>771.63147171079868</v>
      </c>
      <c r="D20">
        <v>7528.87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0"/>
  <sheetViews>
    <sheetView zoomScale="85" zoomScaleNormal="85" workbookViewId="0">
      <pane xSplit="2" topLeftCell="L1" activePane="topRight" state="frozen"/>
      <selection pane="topRight" activeCell="M33" sqref="M33"/>
    </sheetView>
  </sheetViews>
  <sheetFormatPr baseColWidth="10" defaultColWidth="9.1796875" defaultRowHeight="12.5" x14ac:dyDescent="0.25"/>
  <cols>
    <col min="1" max="1" width="6.54296875" style="8" customWidth="1"/>
    <col min="2" max="2" width="23.90625" style="24" customWidth="1"/>
    <col min="3" max="3" width="11.81640625" style="32" hidden="1" customWidth="1"/>
    <col min="4" max="4" width="14" style="33" hidden="1" customWidth="1"/>
    <col min="5" max="6" width="14" style="12" hidden="1" customWidth="1"/>
    <col min="7" max="7" width="14" style="33" hidden="1" customWidth="1"/>
    <col min="8" max="10" width="14" style="12" hidden="1" customWidth="1"/>
    <col min="11" max="11" width="1.08984375" hidden="1" customWidth="1"/>
    <col min="12" max="12" width="11.1796875"/>
    <col min="13" max="13" width="13" customWidth="1"/>
    <col min="15" max="15" width="11.1796875"/>
    <col min="16" max="16" width="10.1796875" bestFit="1" customWidth="1"/>
    <col min="17" max="17" width="12.36328125" customWidth="1"/>
    <col min="18" max="18" width="12.36328125" bestFit="1" customWidth="1"/>
    <col min="19" max="19" width="11.81640625" bestFit="1" customWidth="1"/>
    <col min="20" max="20" width="9.26953125" bestFit="1" customWidth="1"/>
    <col min="21" max="21" width="10.08984375" bestFit="1" customWidth="1"/>
    <col min="22" max="22" width="14.54296875" bestFit="1" customWidth="1"/>
    <col min="23" max="23" width="8.54296875" bestFit="1" customWidth="1"/>
    <col min="24" max="24" width="13.1796875" bestFit="1" customWidth="1"/>
    <col min="25" max="25" width="11.1796875"/>
    <col min="26" max="26" width="17.36328125" bestFit="1" customWidth="1"/>
    <col min="27" max="989" width="11.1796875"/>
  </cols>
  <sheetData>
    <row r="1" spans="1:26" s="34" customFormat="1" ht="50" customHeight="1" x14ac:dyDescent="0.25">
      <c r="A1" s="47"/>
      <c r="B1" s="35" t="s">
        <v>80</v>
      </c>
      <c r="C1" s="36" t="s">
        <v>81</v>
      </c>
      <c r="D1" s="37" t="s">
        <v>0</v>
      </c>
      <c r="E1" s="37" t="s">
        <v>1</v>
      </c>
      <c r="F1" s="37" t="s">
        <v>73</v>
      </c>
      <c r="G1" s="37" t="s">
        <v>2</v>
      </c>
      <c r="H1" s="37" t="s">
        <v>60</v>
      </c>
      <c r="I1" s="37" t="s">
        <v>3</v>
      </c>
      <c r="J1" s="37" t="s">
        <v>79</v>
      </c>
      <c r="K1" s="62" t="s">
        <v>104</v>
      </c>
      <c r="L1" s="105" t="s">
        <v>82</v>
      </c>
      <c r="M1" s="106" t="s">
        <v>83</v>
      </c>
      <c r="N1" s="206" t="s">
        <v>209</v>
      </c>
      <c r="O1" s="106" t="s">
        <v>84</v>
      </c>
      <c r="P1" s="107" t="s">
        <v>165</v>
      </c>
      <c r="Q1" s="80" t="s">
        <v>136</v>
      </c>
      <c r="R1" s="207" t="s">
        <v>106</v>
      </c>
      <c r="S1" s="68" t="s">
        <v>107</v>
      </c>
      <c r="T1" s="68" t="s">
        <v>110</v>
      </c>
      <c r="U1" s="207" t="s">
        <v>222</v>
      </c>
      <c r="V1" s="68" t="s">
        <v>108</v>
      </c>
      <c r="W1" s="68" t="s">
        <v>109</v>
      </c>
      <c r="X1" s="69" t="s">
        <v>111</v>
      </c>
    </row>
    <row r="2" spans="1:26" ht="13" x14ac:dyDescent="0.25">
      <c r="A2" s="45">
        <v>1</v>
      </c>
      <c r="B2" s="89" t="s">
        <v>9</v>
      </c>
      <c r="C2" s="17">
        <f t="shared" ref="C2:C33" si="0">SUM(D2:O2)</f>
        <v>8</v>
      </c>
      <c r="D2" s="2"/>
      <c r="E2" s="4"/>
      <c r="F2" s="4"/>
      <c r="G2" s="57">
        <v>1</v>
      </c>
      <c r="H2" s="57">
        <v>1</v>
      </c>
      <c r="I2" s="57">
        <v>1</v>
      </c>
      <c r="J2" s="57">
        <v>1</v>
      </c>
      <c r="K2" s="57">
        <v>1</v>
      </c>
      <c r="L2" s="63"/>
      <c r="M2" s="228">
        <v>1</v>
      </c>
      <c r="N2" s="77">
        <v>1</v>
      </c>
      <c r="O2" s="77">
        <v>1</v>
      </c>
      <c r="P2" s="77">
        <v>1</v>
      </c>
      <c r="Q2" s="78">
        <v>1</v>
      </c>
      <c r="R2" s="44"/>
      <c r="S2" s="76"/>
      <c r="T2" s="78">
        <v>1</v>
      </c>
      <c r="U2" s="122"/>
      <c r="V2" s="125">
        <v>1</v>
      </c>
      <c r="W2" s="125">
        <v>1</v>
      </c>
      <c r="X2" s="88">
        <v>8</v>
      </c>
    </row>
    <row r="3" spans="1:26" ht="13" x14ac:dyDescent="0.25">
      <c r="A3" s="45">
        <v>2</v>
      </c>
      <c r="B3" s="89" t="s">
        <v>8</v>
      </c>
      <c r="C3" s="17">
        <f t="shared" si="0"/>
        <v>9</v>
      </c>
      <c r="D3" s="4"/>
      <c r="E3" s="57">
        <v>1</v>
      </c>
      <c r="F3" s="58">
        <v>1</v>
      </c>
      <c r="G3" s="57">
        <v>1</v>
      </c>
      <c r="H3" s="57">
        <v>1</v>
      </c>
      <c r="I3" s="57">
        <v>1</v>
      </c>
      <c r="J3" s="57">
        <v>1</v>
      </c>
      <c r="K3" s="57">
        <v>1</v>
      </c>
      <c r="L3" s="64"/>
      <c r="M3" s="44"/>
      <c r="N3" s="78">
        <v>1</v>
      </c>
      <c r="O3" s="78">
        <v>1</v>
      </c>
      <c r="P3" s="82"/>
      <c r="Q3" s="78">
        <v>1</v>
      </c>
      <c r="R3" s="78">
        <v>1</v>
      </c>
      <c r="S3" s="78">
        <v>1</v>
      </c>
      <c r="T3" s="78">
        <v>1</v>
      </c>
      <c r="U3" s="122"/>
      <c r="V3" s="125">
        <v>1</v>
      </c>
      <c r="W3" s="78">
        <v>1</v>
      </c>
      <c r="X3" s="88">
        <v>8</v>
      </c>
      <c r="Y3" s="237" t="s">
        <v>154</v>
      </c>
      <c r="Z3" t="s">
        <v>134</v>
      </c>
    </row>
    <row r="4" spans="1:26" ht="13" x14ac:dyDescent="0.25">
      <c r="A4" s="45">
        <v>3</v>
      </c>
      <c r="B4" s="89" t="s">
        <v>4</v>
      </c>
      <c r="C4" s="17">
        <f t="shared" si="0"/>
        <v>10</v>
      </c>
      <c r="D4" s="2"/>
      <c r="E4" s="56">
        <v>1</v>
      </c>
      <c r="F4" s="56">
        <v>1</v>
      </c>
      <c r="G4" s="56">
        <v>1</v>
      </c>
      <c r="H4" s="57">
        <v>1</v>
      </c>
      <c r="I4" s="57">
        <v>1</v>
      </c>
      <c r="J4" s="57">
        <v>1</v>
      </c>
      <c r="K4" s="57">
        <v>1</v>
      </c>
      <c r="L4" s="64"/>
      <c r="M4" s="228">
        <v>1</v>
      </c>
      <c r="N4" s="78">
        <v>1</v>
      </c>
      <c r="O4" s="78">
        <v>1</v>
      </c>
      <c r="P4" s="82"/>
      <c r="Q4" s="78">
        <v>1</v>
      </c>
      <c r="R4" s="44"/>
      <c r="S4" s="78">
        <v>1</v>
      </c>
      <c r="T4" s="78">
        <v>1</v>
      </c>
      <c r="U4" s="122"/>
      <c r="V4" s="122"/>
      <c r="W4" s="78">
        <v>1</v>
      </c>
      <c r="X4" s="88">
        <v>7</v>
      </c>
      <c r="Y4" s="138" t="s">
        <v>154</v>
      </c>
      <c r="Z4" t="s">
        <v>135</v>
      </c>
    </row>
    <row r="5" spans="1:26" ht="13" x14ac:dyDescent="0.25">
      <c r="A5" s="45">
        <v>4</v>
      </c>
      <c r="B5" s="89" t="s">
        <v>45</v>
      </c>
      <c r="C5" s="17">
        <f t="shared" si="0"/>
        <v>7</v>
      </c>
      <c r="D5" s="13"/>
      <c r="E5" s="57">
        <v>1</v>
      </c>
      <c r="F5" s="4"/>
      <c r="G5" s="57">
        <v>1</v>
      </c>
      <c r="H5" s="4"/>
      <c r="I5" s="4"/>
      <c r="J5" s="276">
        <v>1</v>
      </c>
      <c r="K5" s="57">
        <v>1</v>
      </c>
      <c r="L5" s="283">
        <v>1</v>
      </c>
      <c r="M5" s="228">
        <v>1</v>
      </c>
      <c r="N5" s="78">
        <v>1</v>
      </c>
      <c r="O5" s="49"/>
      <c r="P5" s="67"/>
      <c r="Q5" s="78">
        <v>1</v>
      </c>
      <c r="R5" s="44"/>
      <c r="S5" s="81">
        <v>1</v>
      </c>
      <c r="T5" s="78">
        <v>1</v>
      </c>
      <c r="U5" s="122"/>
      <c r="V5" s="122"/>
      <c r="W5" s="125">
        <v>1</v>
      </c>
      <c r="X5" s="88">
        <v>6</v>
      </c>
    </row>
    <row r="6" spans="1:26" ht="13" x14ac:dyDescent="0.25">
      <c r="A6" s="45">
        <v>5</v>
      </c>
      <c r="B6" s="89" t="s">
        <v>10</v>
      </c>
      <c r="C6" s="17">
        <f t="shared" si="0"/>
        <v>6</v>
      </c>
      <c r="D6" s="2"/>
      <c r="E6" s="57">
        <v>1</v>
      </c>
      <c r="F6" s="4"/>
      <c r="G6" s="57">
        <v>1</v>
      </c>
      <c r="H6" s="9"/>
      <c r="I6" s="10"/>
      <c r="J6" s="39"/>
      <c r="K6" s="15"/>
      <c r="L6" s="65">
        <v>1</v>
      </c>
      <c r="M6" s="228">
        <v>1</v>
      </c>
      <c r="N6" s="78">
        <v>1</v>
      </c>
      <c r="O6" s="78">
        <v>1</v>
      </c>
      <c r="P6" s="82"/>
      <c r="Q6" s="81">
        <v>1</v>
      </c>
      <c r="R6" s="44"/>
      <c r="S6" s="78">
        <v>1</v>
      </c>
      <c r="T6" s="44"/>
      <c r="U6" s="122"/>
      <c r="V6" s="122"/>
      <c r="W6" s="44"/>
      <c r="X6" s="88">
        <v>5</v>
      </c>
    </row>
    <row r="7" spans="1:26" ht="13" x14ac:dyDescent="0.25">
      <c r="A7" s="45">
        <v>6</v>
      </c>
      <c r="B7" s="89" t="s">
        <v>11</v>
      </c>
      <c r="C7" s="17">
        <f t="shared" si="0"/>
        <v>5</v>
      </c>
      <c r="D7" s="2"/>
      <c r="E7" s="57">
        <v>1</v>
      </c>
      <c r="F7" s="61">
        <v>1</v>
      </c>
      <c r="G7" s="223"/>
      <c r="H7" s="11"/>
      <c r="I7" s="190"/>
      <c r="J7" s="40"/>
      <c r="K7" s="15"/>
      <c r="L7" s="226">
        <v>1</v>
      </c>
      <c r="M7" s="228">
        <v>1</v>
      </c>
      <c r="N7" s="78">
        <v>1</v>
      </c>
      <c r="O7" s="49"/>
      <c r="P7" s="67"/>
      <c r="Q7" s="81">
        <v>1</v>
      </c>
      <c r="R7" s="78">
        <v>1</v>
      </c>
      <c r="S7" s="104"/>
      <c r="T7" s="44"/>
      <c r="U7" s="125">
        <v>1</v>
      </c>
      <c r="V7" s="122"/>
      <c r="W7" s="122"/>
      <c r="X7" s="88">
        <v>5</v>
      </c>
    </row>
    <row r="8" spans="1:26" ht="13" x14ac:dyDescent="0.25">
      <c r="A8" s="45">
        <v>7</v>
      </c>
      <c r="B8" s="133" t="s">
        <v>21</v>
      </c>
      <c r="C8" s="17">
        <f t="shared" si="0"/>
        <v>5</v>
      </c>
      <c r="D8" s="266">
        <v>1</v>
      </c>
      <c r="E8" s="56">
        <v>1</v>
      </c>
      <c r="F8" s="1"/>
      <c r="G8" s="56">
        <v>1</v>
      </c>
      <c r="H8" s="274">
        <v>1</v>
      </c>
      <c r="I8" s="274">
        <v>1</v>
      </c>
      <c r="J8" s="42"/>
      <c r="K8" s="15"/>
      <c r="L8" s="63"/>
      <c r="M8" s="44"/>
      <c r="N8" s="49"/>
      <c r="O8" s="49"/>
      <c r="P8" s="81">
        <v>1</v>
      </c>
      <c r="Q8" s="44"/>
      <c r="R8" s="44"/>
      <c r="S8" s="81">
        <v>1</v>
      </c>
      <c r="T8" s="78">
        <v>1</v>
      </c>
      <c r="U8" s="122"/>
      <c r="V8" s="125">
        <v>1</v>
      </c>
      <c r="W8" s="125">
        <v>1</v>
      </c>
      <c r="X8" s="88">
        <v>5</v>
      </c>
    </row>
    <row r="9" spans="1:26" ht="13" x14ac:dyDescent="0.25">
      <c r="A9" s="45">
        <v>8</v>
      </c>
      <c r="B9" s="133" t="s">
        <v>51</v>
      </c>
      <c r="C9" s="17">
        <f t="shared" si="0"/>
        <v>5</v>
      </c>
      <c r="D9" s="1"/>
      <c r="E9" s="4"/>
      <c r="F9" s="2"/>
      <c r="G9" s="14"/>
      <c r="H9" s="58">
        <v>1</v>
      </c>
      <c r="I9" s="275"/>
      <c r="J9" s="225"/>
      <c r="K9" s="282">
        <v>1</v>
      </c>
      <c r="L9" s="64"/>
      <c r="M9" s="60">
        <v>1</v>
      </c>
      <c r="N9" s="78">
        <v>1</v>
      </c>
      <c r="O9" s="78">
        <v>1</v>
      </c>
      <c r="P9" s="82"/>
      <c r="Q9" s="76"/>
      <c r="R9" s="44"/>
      <c r="S9" s="44"/>
      <c r="T9" s="78">
        <v>1</v>
      </c>
      <c r="U9" s="122"/>
      <c r="V9" s="125">
        <v>1</v>
      </c>
      <c r="W9" s="122"/>
      <c r="X9" s="88">
        <v>4</v>
      </c>
    </row>
    <row r="10" spans="1:26" ht="13" customHeight="1" x14ac:dyDescent="0.25">
      <c r="A10" s="45">
        <v>9</v>
      </c>
      <c r="B10" s="261" t="s">
        <v>6</v>
      </c>
      <c r="C10" s="110">
        <f t="shared" si="0"/>
        <v>5</v>
      </c>
      <c r="D10" s="111"/>
      <c r="E10" s="222">
        <v>1</v>
      </c>
      <c r="F10" s="110"/>
      <c r="G10" s="222">
        <v>1</v>
      </c>
      <c r="H10" s="222">
        <v>1</v>
      </c>
      <c r="I10" s="111"/>
      <c r="J10" s="277"/>
      <c r="K10" s="112"/>
      <c r="L10" s="284">
        <v>1</v>
      </c>
      <c r="M10" s="285">
        <v>1</v>
      </c>
      <c r="N10" s="115"/>
      <c r="O10" s="115"/>
      <c r="P10" s="115"/>
      <c r="Q10" s="116"/>
      <c r="R10" s="116"/>
      <c r="S10" s="114">
        <v>1</v>
      </c>
      <c r="T10" s="78">
        <v>1</v>
      </c>
      <c r="U10" s="122"/>
      <c r="V10" s="122"/>
      <c r="W10" s="122"/>
      <c r="X10" s="88">
        <v>4</v>
      </c>
    </row>
    <row r="11" spans="1:26" ht="13" x14ac:dyDescent="0.25">
      <c r="A11" s="45">
        <v>10</v>
      </c>
      <c r="B11" s="231" t="s">
        <v>5</v>
      </c>
      <c r="C11" s="118">
        <f t="shared" si="0"/>
        <v>5</v>
      </c>
      <c r="D11" s="127"/>
      <c r="E11" s="120">
        <v>1</v>
      </c>
      <c r="F11" s="118"/>
      <c r="G11" s="120">
        <v>1</v>
      </c>
      <c r="H11" s="210"/>
      <c r="I11" s="127"/>
      <c r="J11" s="121"/>
      <c r="K11" s="122"/>
      <c r="L11" s="64"/>
      <c r="M11" s="123">
        <v>1</v>
      </c>
      <c r="N11" s="125">
        <v>1</v>
      </c>
      <c r="O11" s="125">
        <v>1</v>
      </c>
      <c r="P11" s="126"/>
      <c r="Q11" s="125">
        <v>1</v>
      </c>
      <c r="R11" s="122"/>
      <c r="S11" s="125">
        <v>1</v>
      </c>
      <c r="T11" s="122"/>
      <c r="U11" s="122"/>
      <c r="V11" s="122"/>
      <c r="W11" s="122"/>
      <c r="X11" s="108">
        <v>4</v>
      </c>
    </row>
    <row r="12" spans="1:26" ht="13" x14ac:dyDescent="0.25">
      <c r="A12" s="45">
        <v>11</v>
      </c>
      <c r="B12" s="218" t="s">
        <v>50</v>
      </c>
      <c r="C12" s="118">
        <f t="shared" si="0"/>
        <v>4</v>
      </c>
      <c r="D12" s="128"/>
      <c r="E12" s="120">
        <v>1</v>
      </c>
      <c r="F12" s="121"/>
      <c r="G12" s="120">
        <v>1</v>
      </c>
      <c r="H12" s="121"/>
      <c r="I12" s="121"/>
      <c r="J12" s="123">
        <v>1</v>
      </c>
      <c r="K12" s="122"/>
      <c r="L12" s="113"/>
      <c r="M12" s="122"/>
      <c r="N12" s="125">
        <v>1</v>
      </c>
      <c r="O12" s="128"/>
      <c r="P12" s="128"/>
      <c r="Q12" s="125">
        <v>1</v>
      </c>
      <c r="R12" s="122"/>
      <c r="S12" s="125">
        <v>1</v>
      </c>
      <c r="T12" s="125">
        <v>1</v>
      </c>
      <c r="U12" s="122"/>
      <c r="V12" s="122"/>
      <c r="W12" s="122"/>
      <c r="X12" s="108">
        <v>4</v>
      </c>
    </row>
    <row r="13" spans="1:26" ht="13" customHeight="1" x14ac:dyDescent="0.25">
      <c r="A13" s="45">
        <v>12</v>
      </c>
      <c r="B13" s="218" t="s">
        <v>17</v>
      </c>
      <c r="C13" s="118">
        <f t="shared" si="0"/>
        <v>4</v>
      </c>
      <c r="D13" s="127"/>
      <c r="E13" s="120">
        <v>1</v>
      </c>
      <c r="F13" s="127"/>
      <c r="G13" s="121"/>
      <c r="H13" s="121"/>
      <c r="I13" s="119"/>
      <c r="J13" s="118"/>
      <c r="K13" s="122"/>
      <c r="L13" s="227">
        <v>1</v>
      </c>
      <c r="M13" s="125">
        <v>1</v>
      </c>
      <c r="N13" s="128"/>
      <c r="O13" s="125">
        <v>1</v>
      </c>
      <c r="P13" s="126"/>
      <c r="Q13" s="125">
        <v>1</v>
      </c>
      <c r="R13" s="122"/>
      <c r="S13" s="122"/>
      <c r="T13" s="122"/>
      <c r="U13" s="122"/>
      <c r="V13" s="122"/>
      <c r="W13" s="122"/>
      <c r="X13" s="108">
        <v>4</v>
      </c>
    </row>
    <row r="14" spans="1:26" ht="13" customHeight="1" x14ac:dyDescent="0.25">
      <c r="A14" s="45">
        <v>13</v>
      </c>
      <c r="B14" s="238" t="s">
        <v>58</v>
      </c>
      <c r="C14" s="142">
        <f t="shared" si="0"/>
        <v>2</v>
      </c>
      <c r="D14" s="115"/>
      <c r="E14" s="267"/>
      <c r="F14" s="115"/>
      <c r="G14" s="271">
        <v>1</v>
      </c>
      <c r="H14" s="267"/>
      <c r="I14" s="235"/>
      <c r="J14" s="267"/>
      <c r="K14" s="116"/>
      <c r="L14" s="64"/>
      <c r="M14" s="116"/>
      <c r="N14" s="114">
        <v>1</v>
      </c>
      <c r="O14" s="115"/>
      <c r="P14" s="115"/>
      <c r="Q14" s="114">
        <v>1</v>
      </c>
      <c r="R14" s="116"/>
      <c r="S14" s="114">
        <v>1</v>
      </c>
      <c r="T14" s="114">
        <v>1</v>
      </c>
      <c r="U14" s="116"/>
      <c r="V14" s="122"/>
      <c r="W14" s="44"/>
      <c r="X14" s="229">
        <v>4</v>
      </c>
    </row>
    <row r="15" spans="1:26" ht="13" x14ac:dyDescent="0.25">
      <c r="A15" s="45">
        <v>14</v>
      </c>
      <c r="B15" s="143" t="s">
        <v>47</v>
      </c>
      <c r="C15" s="118">
        <f t="shared" si="0"/>
        <v>2</v>
      </c>
      <c r="D15" s="119"/>
      <c r="E15" s="120">
        <v>1</v>
      </c>
      <c r="F15" s="127"/>
      <c r="G15" s="121"/>
      <c r="H15" s="119"/>
      <c r="I15" s="119"/>
      <c r="J15" s="121"/>
      <c r="K15" s="122"/>
      <c r="L15" s="64"/>
      <c r="M15" s="122"/>
      <c r="N15" s="125">
        <v>1</v>
      </c>
      <c r="O15" s="128"/>
      <c r="P15" s="128"/>
      <c r="Q15" s="125">
        <v>1</v>
      </c>
      <c r="R15" s="125">
        <v>1</v>
      </c>
      <c r="S15" s="136"/>
      <c r="T15" s="122"/>
      <c r="U15" s="125">
        <v>1</v>
      </c>
      <c r="V15" s="122"/>
      <c r="W15" s="122"/>
      <c r="X15" s="108">
        <v>4</v>
      </c>
    </row>
    <row r="16" spans="1:26" ht="13" x14ac:dyDescent="0.25">
      <c r="A16" s="45">
        <v>15</v>
      </c>
      <c r="B16" s="232" t="s">
        <v>67</v>
      </c>
      <c r="C16" s="118">
        <f t="shared" si="0"/>
        <v>3</v>
      </c>
      <c r="D16" s="128"/>
      <c r="E16" s="123">
        <v>1</v>
      </c>
      <c r="F16" s="128"/>
      <c r="G16" s="121"/>
      <c r="H16" s="121"/>
      <c r="I16" s="128"/>
      <c r="J16" s="118"/>
      <c r="K16" s="118"/>
      <c r="L16" s="64"/>
      <c r="M16" s="125">
        <v>1</v>
      </c>
      <c r="N16" s="125">
        <v>1</v>
      </c>
      <c r="O16" s="128"/>
      <c r="P16" s="128"/>
      <c r="Q16" s="125">
        <v>1</v>
      </c>
      <c r="R16" s="122"/>
      <c r="S16" s="125">
        <v>1</v>
      </c>
      <c r="T16" s="122"/>
      <c r="U16" s="122"/>
      <c r="V16" s="122"/>
      <c r="W16" s="122"/>
      <c r="X16" s="108">
        <v>4</v>
      </c>
    </row>
    <row r="17" spans="1:24" ht="13" x14ac:dyDescent="0.25">
      <c r="A17" s="45">
        <v>16</v>
      </c>
      <c r="B17" s="143" t="s">
        <v>55</v>
      </c>
      <c r="C17" s="17">
        <f t="shared" si="0"/>
        <v>4</v>
      </c>
      <c r="D17" s="2"/>
      <c r="E17" s="57">
        <v>1</v>
      </c>
      <c r="F17" s="4"/>
      <c r="G17" s="57">
        <v>1</v>
      </c>
      <c r="H17" s="239"/>
      <c r="I17" s="10"/>
      <c r="J17" s="41"/>
      <c r="K17" s="15"/>
      <c r="L17" s="64"/>
      <c r="M17" s="60">
        <v>1</v>
      </c>
      <c r="N17" s="49"/>
      <c r="O17" s="78">
        <v>1</v>
      </c>
      <c r="P17" s="82"/>
      <c r="Q17" s="81">
        <v>1</v>
      </c>
      <c r="R17" s="44"/>
      <c r="S17" s="78">
        <v>1</v>
      </c>
      <c r="T17" s="44"/>
      <c r="U17" s="122"/>
      <c r="V17" s="122"/>
      <c r="W17" s="78">
        <v>1</v>
      </c>
      <c r="X17" s="137">
        <v>4</v>
      </c>
    </row>
    <row r="18" spans="1:24" ht="13" x14ac:dyDescent="0.25">
      <c r="A18" s="45">
        <v>17</v>
      </c>
      <c r="B18" s="143" t="s">
        <v>20</v>
      </c>
      <c r="C18" s="17">
        <f t="shared" si="0"/>
        <v>3</v>
      </c>
      <c r="D18" s="58">
        <v>1</v>
      </c>
      <c r="E18" s="233"/>
      <c r="F18" s="10"/>
      <c r="G18" s="61">
        <v>1</v>
      </c>
      <c r="H18" s="10"/>
      <c r="I18" s="58">
        <v>1</v>
      </c>
      <c r="J18" s="42"/>
      <c r="K18" s="15"/>
      <c r="L18" s="64"/>
      <c r="M18" s="46"/>
      <c r="N18" s="49"/>
      <c r="O18" s="49"/>
      <c r="P18" s="81">
        <v>1</v>
      </c>
      <c r="Q18" s="44"/>
      <c r="R18" s="44"/>
      <c r="S18" s="78">
        <v>1</v>
      </c>
      <c r="T18" s="78">
        <v>1</v>
      </c>
      <c r="U18" s="122"/>
      <c r="V18" s="122"/>
      <c r="W18" s="125">
        <v>1</v>
      </c>
      <c r="X18" s="108">
        <v>4</v>
      </c>
    </row>
    <row r="19" spans="1:24" ht="13" x14ac:dyDescent="0.25">
      <c r="A19" s="45">
        <v>18</v>
      </c>
      <c r="B19" s="143" t="s">
        <v>28</v>
      </c>
      <c r="C19" s="118">
        <f t="shared" si="0"/>
        <v>5</v>
      </c>
      <c r="D19" s="127"/>
      <c r="E19" s="120">
        <v>1</v>
      </c>
      <c r="F19" s="120">
        <v>1</v>
      </c>
      <c r="G19" s="120">
        <v>1</v>
      </c>
      <c r="H19" s="119"/>
      <c r="I19" s="121"/>
      <c r="J19" s="120">
        <v>1</v>
      </c>
      <c r="K19" s="122"/>
      <c r="L19" s="64"/>
      <c r="M19" s="122"/>
      <c r="N19" s="125">
        <v>1</v>
      </c>
      <c r="O19" s="128"/>
      <c r="P19" s="128"/>
      <c r="Q19" s="125">
        <v>1</v>
      </c>
      <c r="R19" s="122"/>
      <c r="S19" s="122"/>
      <c r="T19" s="125">
        <v>1</v>
      </c>
      <c r="U19" s="122"/>
      <c r="V19" s="122"/>
      <c r="W19" s="122"/>
      <c r="X19" s="108">
        <v>3</v>
      </c>
    </row>
    <row r="20" spans="1:24" ht="13" x14ac:dyDescent="0.25">
      <c r="A20" s="45">
        <v>19</v>
      </c>
      <c r="B20" s="143" t="s">
        <v>77</v>
      </c>
      <c r="C20" s="118">
        <f t="shared" si="0"/>
        <v>2</v>
      </c>
      <c r="D20" s="128"/>
      <c r="E20" s="121"/>
      <c r="F20" s="128"/>
      <c r="G20" s="121"/>
      <c r="H20" s="121"/>
      <c r="I20" s="121"/>
      <c r="J20" s="118"/>
      <c r="K20" s="122"/>
      <c r="L20" s="64"/>
      <c r="M20" s="123">
        <v>1</v>
      </c>
      <c r="N20" s="212">
        <v>1</v>
      </c>
      <c r="O20" s="128"/>
      <c r="P20" s="128"/>
      <c r="Q20" s="125">
        <v>1</v>
      </c>
      <c r="R20" s="122"/>
      <c r="S20" s="122"/>
      <c r="T20" s="125">
        <v>1</v>
      </c>
      <c r="U20" s="125">
        <v>1</v>
      </c>
      <c r="V20" s="122"/>
      <c r="W20" s="122"/>
      <c r="X20" s="108">
        <v>3</v>
      </c>
    </row>
    <row r="21" spans="1:24" ht="13" x14ac:dyDescent="0.25">
      <c r="A21" s="45">
        <v>20</v>
      </c>
      <c r="B21" s="143" t="s">
        <v>24</v>
      </c>
      <c r="C21" s="118">
        <f t="shared" si="0"/>
        <v>6</v>
      </c>
      <c r="D21" s="119"/>
      <c r="E21" s="120">
        <v>1</v>
      </c>
      <c r="F21" s="119"/>
      <c r="G21" s="120">
        <v>1</v>
      </c>
      <c r="H21" s="119"/>
      <c r="I21" s="121"/>
      <c r="J21" s="118"/>
      <c r="K21" s="122"/>
      <c r="L21" s="65">
        <v>1</v>
      </c>
      <c r="M21" s="124">
        <v>1</v>
      </c>
      <c r="N21" s="125">
        <v>1</v>
      </c>
      <c r="O21" s="125">
        <v>1</v>
      </c>
      <c r="P21" s="126"/>
      <c r="Q21" s="122"/>
      <c r="R21" s="122"/>
      <c r="S21" s="122"/>
      <c r="T21" s="122"/>
      <c r="U21" s="122"/>
      <c r="V21" s="122"/>
      <c r="W21" s="122"/>
      <c r="X21" s="108">
        <v>3</v>
      </c>
    </row>
    <row r="22" spans="1:24" ht="13" x14ac:dyDescent="0.25">
      <c r="A22" s="45">
        <v>21</v>
      </c>
      <c r="B22" s="143" t="s">
        <v>88</v>
      </c>
      <c r="C22" s="118">
        <f t="shared" si="0"/>
        <v>4</v>
      </c>
      <c r="D22" s="128"/>
      <c r="E22" s="117"/>
      <c r="F22" s="121"/>
      <c r="G22" s="128"/>
      <c r="H22" s="121"/>
      <c r="I22" s="121"/>
      <c r="J22" s="121"/>
      <c r="K22" s="122"/>
      <c r="L22" s="226">
        <v>1</v>
      </c>
      <c r="M22" s="123">
        <v>1</v>
      </c>
      <c r="N22" s="212">
        <v>1</v>
      </c>
      <c r="O22" s="125">
        <v>1</v>
      </c>
      <c r="P22" s="126"/>
      <c r="Q22" s="122"/>
      <c r="R22" s="122"/>
      <c r="S22" s="122"/>
      <c r="T22" s="122"/>
      <c r="U22" s="122"/>
      <c r="V22" s="125">
        <v>1</v>
      </c>
      <c r="W22" s="125">
        <v>1</v>
      </c>
      <c r="X22" s="108">
        <v>3</v>
      </c>
    </row>
    <row r="23" spans="1:24" ht="13" x14ac:dyDescent="0.25">
      <c r="A23" s="45">
        <v>22</v>
      </c>
      <c r="B23" s="143" t="s">
        <v>70</v>
      </c>
      <c r="C23" s="118">
        <f t="shared" si="0"/>
        <v>1</v>
      </c>
      <c r="D23" s="120">
        <v>1</v>
      </c>
      <c r="E23" s="126"/>
      <c r="F23" s="128"/>
      <c r="G23" s="121"/>
      <c r="H23" s="121"/>
      <c r="I23" s="128"/>
      <c r="J23" s="127"/>
      <c r="K23" s="122"/>
      <c r="L23" s="64"/>
      <c r="M23" s="122"/>
      <c r="N23" s="128"/>
      <c r="O23" s="128"/>
      <c r="P23" s="125">
        <v>1</v>
      </c>
      <c r="Q23" s="122"/>
      <c r="R23" s="122"/>
      <c r="S23" s="122"/>
      <c r="T23" s="125">
        <v>1</v>
      </c>
      <c r="U23" s="122"/>
      <c r="V23" s="122"/>
      <c r="W23" s="125">
        <v>1</v>
      </c>
      <c r="X23" s="108">
        <v>3</v>
      </c>
    </row>
    <row r="24" spans="1:24" ht="13" x14ac:dyDescent="0.25">
      <c r="A24" s="45">
        <v>23</v>
      </c>
      <c r="B24" s="143" t="s">
        <v>7</v>
      </c>
      <c r="C24" s="118">
        <f t="shared" si="0"/>
        <v>2</v>
      </c>
      <c r="D24" s="127"/>
      <c r="E24" s="120">
        <v>1</v>
      </c>
      <c r="F24" s="120">
        <v>1</v>
      </c>
      <c r="G24" s="127"/>
      <c r="H24" s="210"/>
      <c r="I24" s="240"/>
      <c r="J24" s="121"/>
      <c r="K24" s="122"/>
      <c r="L24" s="64"/>
      <c r="M24" s="122"/>
      <c r="N24" s="128"/>
      <c r="O24" s="128"/>
      <c r="P24" s="128"/>
      <c r="Q24" s="122"/>
      <c r="R24" s="122"/>
      <c r="S24" s="122"/>
      <c r="T24" s="122"/>
      <c r="U24" s="125">
        <v>1</v>
      </c>
      <c r="V24" s="125">
        <v>1</v>
      </c>
      <c r="W24" s="125">
        <v>1</v>
      </c>
      <c r="X24" s="108">
        <v>3</v>
      </c>
    </row>
    <row r="25" spans="1:24" ht="13" customHeight="1" x14ac:dyDescent="0.25">
      <c r="A25" s="45">
        <v>24</v>
      </c>
      <c r="B25" s="143" t="s">
        <v>34</v>
      </c>
      <c r="C25" s="118">
        <f t="shared" si="0"/>
        <v>2</v>
      </c>
      <c r="D25" s="120">
        <v>1</v>
      </c>
      <c r="E25" s="127"/>
      <c r="F25" s="118"/>
      <c r="G25" s="121"/>
      <c r="H25" s="121"/>
      <c r="I25" s="120">
        <v>1</v>
      </c>
      <c r="J25" s="121"/>
      <c r="K25" s="122"/>
      <c r="L25" s="64"/>
      <c r="M25" s="122"/>
      <c r="N25" s="128"/>
      <c r="O25" s="128"/>
      <c r="P25" s="125">
        <v>1</v>
      </c>
      <c r="Q25" s="122"/>
      <c r="R25" s="122"/>
      <c r="S25" s="122"/>
      <c r="T25" s="122"/>
      <c r="U25" s="122"/>
      <c r="V25" s="125">
        <v>1</v>
      </c>
      <c r="W25" s="125">
        <v>1</v>
      </c>
      <c r="X25" s="108">
        <v>3</v>
      </c>
    </row>
    <row r="26" spans="1:24" ht="13" customHeight="1" x14ac:dyDescent="0.25">
      <c r="A26" s="45">
        <v>25</v>
      </c>
      <c r="B26" s="143" t="s">
        <v>23</v>
      </c>
      <c r="C26" s="118">
        <f t="shared" si="0"/>
        <v>2</v>
      </c>
      <c r="D26" s="120">
        <v>1</v>
      </c>
      <c r="E26" s="127"/>
      <c r="F26" s="118"/>
      <c r="G26" s="121"/>
      <c r="H26" s="121"/>
      <c r="I26" s="120">
        <v>1</v>
      </c>
      <c r="J26" s="121"/>
      <c r="K26" s="122"/>
      <c r="L26" s="63"/>
      <c r="M26" s="122"/>
      <c r="N26" s="128"/>
      <c r="O26" s="128"/>
      <c r="P26" s="128"/>
      <c r="Q26" s="122"/>
      <c r="R26" s="122"/>
      <c r="S26" s="122"/>
      <c r="T26" s="125">
        <v>1</v>
      </c>
      <c r="U26" s="122"/>
      <c r="V26" s="125">
        <v>1</v>
      </c>
      <c r="W26" s="125">
        <v>1</v>
      </c>
      <c r="X26" s="108">
        <v>3</v>
      </c>
    </row>
    <row r="27" spans="1:24" ht="13" customHeight="1" thickBot="1" x14ac:dyDescent="0.3">
      <c r="A27" s="144">
        <v>26</v>
      </c>
      <c r="B27" s="303" t="s">
        <v>72</v>
      </c>
      <c r="C27" s="145">
        <f t="shared" si="0"/>
        <v>1</v>
      </c>
      <c r="D27" s="234">
        <v>1</v>
      </c>
      <c r="E27" s="146"/>
      <c r="F27" s="148"/>
      <c r="G27" s="146"/>
      <c r="H27" s="146"/>
      <c r="I27" s="146"/>
      <c r="J27" s="146"/>
      <c r="K27" s="149"/>
      <c r="L27" s="130"/>
      <c r="M27" s="149"/>
      <c r="N27" s="148"/>
      <c r="O27" s="148"/>
      <c r="P27" s="147">
        <v>1</v>
      </c>
      <c r="Q27" s="149"/>
      <c r="R27" s="149"/>
      <c r="S27" s="149"/>
      <c r="T27" s="147">
        <v>1</v>
      </c>
      <c r="U27" s="149"/>
      <c r="V27" s="149"/>
      <c r="W27" s="147">
        <v>1</v>
      </c>
      <c r="X27" s="150">
        <v>3</v>
      </c>
    </row>
    <row r="28" spans="1:24" ht="13" customHeight="1" x14ac:dyDescent="0.25">
      <c r="A28" s="157">
        <v>27</v>
      </c>
      <c r="B28" s="158" t="s">
        <v>46</v>
      </c>
      <c r="C28" s="159">
        <f t="shared" si="0"/>
        <v>2</v>
      </c>
      <c r="D28" s="151"/>
      <c r="E28" s="152"/>
      <c r="F28" s="160"/>
      <c r="G28" s="160"/>
      <c r="H28" s="160"/>
      <c r="I28" s="160"/>
      <c r="J28" s="160"/>
      <c r="K28" s="160"/>
      <c r="L28" s="241">
        <v>1</v>
      </c>
      <c r="M28" s="242">
        <v>1</v>
      </c>
      <c r="N28" s="151"/>
      <c r="O28" s="151"/>
      <c r="P28" s="151"/>
      <c r="Q28" s="153"/>
      <c r="R28" s="153"/>
      <c r="S28" s="153"/>
      <c r="T28" s="153"/>
      <c r="U28" s="153"/>
      <c r="V28" s="153"/>
      <c r="W28" s="153"/>
      <c r="X28" s="154">
        <v>2</v>
      </c>
    </row>
    <row r="29" spans="1:24" ht="13" x14ac:dyDescent="0.25">
      <c r="A29" s="45">
        <v>28</v>
      </c>
      <c r="B29" s="6" t="s">
        <v>13</v>
      </c>
      <c r="C29" s="17">
        <f t="shared" si="0"/>
        <v>2</v>
      </c>
      <c r="D29" s="31"/>
      <c r="E29" s="3"/>
      <c r="F29" s="3"/>
      <c r="G29" s="29"/>
      <c r="H29" s="30"/>
      <c r="I29" s="52"/>
      <c r="J29" s="40"/>
      <c r="K29" s="15"/>
      <c r="L29" s="79">
        <v>1</v>
      </c>
      <c r="M29" s="46"/>
      <c r="N29" s="49"/>
      <c r="O29" s="78">
        <v>1</v>
      </c>
      <c r="P29" s="82"/>
      <c r="Q29" s="76"/>
      <c r="R29" s="44"/>
      <c r="S29" s="44"/>
      <c r="T29" s="44"/>
      <c r="U29" s="44"/>
      <c r="V29" s="44"/>
      <c r="W29" s="44"/>
      <c r="X29" s="70">
        <v>2</v>
      </c>
    </row>
    <row r="30" spans="1:24" ht="13" customHeight="1" x14ac:dyDescent="0.25">
      <c r="A30" s="45">
        <v>29</v>
      </c>
      <c r="B30" s="129" t="s">
        <v>49</v>
      </c>
      <c r="C30" s="118">
        <f t="shared" si="0"/>
        <v>2</v>
      </c>
      <c r="D30" s="120">
        <v>1</v>
      </c>
      <c r="E30" s="121"/>
      <c r="F30" s="128"/>
      <c r="G30" s="121"/>
      <c r="H30" s="121"/>
      <c r="I30" s="120">
        <v>1</v>
      </c>
      <c r="J30" s="121"/>
      <c r="K30" s="122"/>
      <c r="L30" s="64"/>
      <c r="M30" s="122"/>
      <c r="N30" s="128"/>
      <c r="O30" s="128"/>
      <c r="P30" s="125">
        <v>1</v>
      </c>
      <c r="Q30" s="122"/>
      <c r="R30" s="122"/>
      <c r="S30" s="122"/>
      <c r="T30" s="125">
        <v>1</v>
      </c>
      <c r="U30" s="122"/>
      <c r="V30" s="122"/>
      <c r="W30" s="122"/>
      <c r="X30" s="109">
        <v>2</v>
      </c>
    </row>
    <row r="31" spans="1:24" ht="13" customHeight="1" x14ac:dyDescent="0.25">
      <c r="A31" s="45">
        <v>30</v>
      </c>
      <c r="B31" s="156" t="s">
        <v>57</v>
      </c>
      <c r="C31" s="118">
        <f t="shared" si="0"/>
        <v>0</v>
      </c>
      <c r="D31" s="129"/>
      <c r="E31" s="140"/>
      <c r="F31" s="140"/>
      <c r="G31" s="140"/>
      <c r="H31" s="139"/>
      <c r="I31" s="203"/>
      <c r="J31" s="121"/>
      <c r="K31" s="122"/>
      <c r="L31" s="64"/>
      <c r="M31" s="122"/>
      <c r="N31" s="128"/>
      <c r="O31" s="128"/>
      <c r="P31" s="128"/>
      <c r="Q31" s="126"/>
      <c r="R31" s="125">
        <v>1</v>
      </c>
      <c r="S31" s="136"/>
      <c r="T31" s="122"/>
      <c r="U31" s="125">
        <v>1</v>
      </c>
      <c r="V31" s="122"/>
      <c r="W31" s="122"/>
      <c r="X31" s="109">
        <v>2</v>
      </c>
    </row>
    <row r="32" spans="1:24" ht="13" customHeight="1" x14ac:dyDescent="0.25">
      <c r="A32" s="45">
        <v>31</v>
      </c>
      <c r="B32" s="6" t="s">
        <v>16</v>
      </c>
      <c r="C32" s="17">
        <f t="shared" si="0"/>
        <v>4</v>
      </c>
      <c r="D32" s="2"/>
      <c r="E32" s="57">
        <v>1</v>
      </c>
      <c r="F32" s="58">
        <v>1</v>
      </c>
      <c r="G32" s="61">
        <v>1</v>
      </c>
      <c r="H32" s="9"/>
      <c r="I32" s="10"/>
      <c r="J32" s="84">
        <v>1</v>
      </c>
      <c r="K32" s="86"/>
      <c r="L32" s="64"/>
      <c r="M32" s="46"/>
      <c r="N32" s="49"/>
      <c r="O32" s="49"/>
      <c r="P32" s="67"/>
      <c r="Q32" s="82"/>
      <c r="R32" s="78">
        <v>1</v>
      </c>
      <c r="S32" s="104"/>
      <c r="T32" s="44"/>
      <c r="U32" s="78">
        <v>1</v>
      </c>
      <c r="V32" s="44"/>
      <c r="W32" s="44"/>
      <c r="X32" s="70">
        <v>2</v>
      </c>
    </row>
    <row r="33" spans="1:24" ht="13" customHeight="1" x14ac:dyDescent="0.25">
      <c r="A33" s="45">
        <v>32</v>
      </c>
      <c r="B33" s="6" t="s">
        <v>27</v>
      </c>
      <c r="C33" s="17">
        <f t="shared" si="0"/>
        <v>3</v>
      </c>
      <c r="D33" s="2"/>
      <c r="E33" s="233"/>
      <c r="F33" s="1"/>
      <c r="G33" s="236"/>
      <c r="H33" s="10"/>
      <c r="I33" s="16"/>
      <c r="J33" s="38"/>
      <c r="K33" s="15"/>
      <c r="L33" s="65">
        <v>1</v>
      </c>
      <c r="M33" s="60">
        <v>1</v>
      </c>
      <c r="N33" s="59">
        <v>1</v>
      </c>
      <c r="O33" s="49"/>
      <c r="P33" s="67"/>
      <c r="Q33" s="78">
        <v>1</v>
      </c>
      <c r="R33" s="44"/>
      <c r="S33" s="44"/>
      <c r="T33" s="44"/>
      <c r="U33" s="78">
        <v>1</v>
      </c>
      <c r="V33" s="44"/>
      <c r="W33" s="44"/>
      <c r="X33" s="70">
        <v>2</v>
      </c>
    </row>
    <row r="34" spans="1:24" ht="13" x14ac:dyDescent="0.25">
      <c r="A34" s="45">
        <v>33</v>
      </c>
      <c r="B34" s="129" t="s">
        <v>41</v>
      </c>
      <c r="C34" s="118">
        <f t="shared" ref="C34:C56" si="1">SUM(D34:O34)</f>
        <v>2</v>
      </c>
      <c r="D34" s="129"/>
      <c r="E34" s="139"/>
      <c r="F34" s="129"/>
      <c r="G34" s="129"/>
      <c r="H34" s="139"/>
      <c r="I34" s="129"/>
      <c r="J34" s="120">
        <v>1</v>
      </c>
      <c r="K34" s="122"/>
      <c r="L34" s="64"/>
      <c r="M34" s="122"/>
      <c r="N34" s="125">
        <v>1</v>
      </c>
      <c r="O34" s="128"/>
      <c r="P34" s="128"/>
      <c r="Q34" s="122"/>
      <c r="R34" s="122"/>
      <c r="S34" s="122"/>
      <c r="T34" s="125">
        <v>1</v>
      </c>
      <c r="U34" s="122"/>
      <c r="V34" s="122"/>
      <c r="W34" s="122"/>
      <c r="X34" s="109">
        <v>2</v>
      </c>
    </row>
    <row r="35" spans="1:24" ht="13" x14ac:dyDescent="0.25">
      <c r="A35" s="45">
        <v>34</v>
      </c>
      <c r="B35" s="129" t="s">
        <v>37</v>
      </c>
      <c r="C35" s="118">
        <f t="shared" si="1"/>
        <v>1</v>
      </c>
      <c r="D35" s="120">
        <v>1</v>
      </c>
      <c r="E35" s="268"/>
      <c r="F35" s="119"/>
      <c r="G35" s="121"/>
      <c r="H35" s="121"/>
      <c r="I35" s="127"/>
      <c r="J35" s="119"/>
      <c r="K35" s="122"/>
      <c r="L35" s="64"/>
      <c r="M35" s="122"/>
      <c r="N35" s="128"/>
      <c r="O35" s="128"/>
      <c r="P35" s="125">
        <v>1</v>
      </c>
      <c r="Q35" s="122"/>
      <c r="R35" s="122"/>
      <c r="S35" s="122"/>
      <c r="T35" s="122"/>
      <c r="U35" s="122"/>
      <c r="V35" s="122"/>
      <c r="W35" s="125">
        <v>1</v>
      </c>
      <c r="X35" s="109">
        <v>2</v>
      </c>
    </row>
    <row r="36" spans="1:24" ht="13" x14ac:dyDescent="0.25">
      <c r="A36" s="45">
        <v>35</v>
      </c>
      <c r="B36" s="6" t="s">
        <v>39</v>
      </c>
      <c r="C36" s="17">
        <f t="shared" si="1"/>
        <v>2</v>
      </c>
      <c r="D36" s="61">
        <v>1</v>
      </c>
      <c r="E36" s="223"/>
      <c r="F36" s="11"/>
      <c r="G36" s="16"/>
      <c r="H36" s="14"/>
      <c r="I36" s="61">
        <v>1</v>
      </c>
      <c r="J36" s="40"/>
      <c r="K36" s="15"/>
      <c r="L36" s="64"/>
      <c r="M36" s="46"/>
      <c r="N36" s="49"/>
      <c r="O36" s="49"/>
      <c r="P36" s="81">
        <v>1</v>
      </c>
      <c r="Q36" s="44"/>
      <c r="R36" s="44"/>
      <c r="S36" s="44"/>
      <c r="T36" s="44"/>
      <c r="U36" s="44"/>
      <c r="V36" s="44"/>
      <c r="W36" s="78">
        <v>1</v>
      </c>
      <c r="X36" s="70">
        <v>2</v>
      </c>
    </row>
    <row r="37" spans="1:24" ht="13" customHeight="1" x14ac:dyDescent="0.25">
      <c r="A37" s="45">
        <v>36</v>
      </c>
      <c r="B37" s="6" t="s">
        <v>71</v>
      </c>
      <c r="C37" s="17">
        <f t="shared" si="1"/>
        <v>2</v>
      </c>
      <c r="D37" s="57">
        <v>1</v>
      </c>
      <c r="E37" s="11"/>
      <c r="F37" s="19"/>
      <c r="G37" s="16"/>
      <c r="H37" s="11"/>
      <c r="I37" s="58">
        <v>1</v>
      </c>
      <c r="J37" s="14"/>
      <c r="K37" s="15"/>
      <c r="L37" s="64"/>
      <c r="M37" s="46"/>
      <c r="N37" s="49"/>
      <c r="O37" s="49"/>
      <c r="P37" s="81">
        <v>1</v>
      </c>
      <c r="Q37" s="76"/>
      <c r="R37" s="44"/>
      <c r="S37" s="44"/>
      <c r="T37" s="44"/>
      <c r="U37" s="44"/>
      <c r="V37" s="44"/>
      <c r="W37" s="78">
        <v>1</v>
      </c>
      <c r="X37" s="70">
        <v>2</v>
      </c>
    </row>
    <row r="38" spans="1:24" ht="13" x14ac:dyDescent="0.25">
      <c r="A38" s="45">
        <v>37</v>
      </c>
      <c r="B38" s="28" t="s">
        <v>40</v>
      </c>
      <c r="C38" s="17">
        <f t="shared" si="1"/>
        <v>1</v>
      </c>
      <c r="D38" s="61">
        <v>1</v>
      </c>
      <c r="E38" s="233"/>
      <c r="F38" s="4"/>
      <c r="G38" s="16"/>
      <c r="H38" s="10"/>
      <c r="I38" s="1"/>
      <c r="J38" s="42"/>
      <c r="K38" s="15"/>
      <c r="L38" s="64"/>
      <c r="M38" s="46"/>
      <c r="N38" s="49"/>
      <c r="O38" s="49"/>
      <c r="P38" s="81">
        <v>1</v>
      </c>
      <c r="Q38" s="76"/>
      <c r="R38" s="44"/>
      <c r="S38" s="44"/>
      <c r="T38" s="44"/>
      <c r="U38" s="44"/>
      <c r="V38" s="44"/>
      <c r="W38" s="125">
        <v>1</v>
      </c>
      <c r="X38" s="70">
        <v>2</v>
      </c>
    </row>
    <row r="39" spans="1:24" ht="13" customHeight="1" x14ac:dyDescent="0.25">
      <c r="A39" s="45">
        <v>38</v>
      </c>
      <c r="B39" s="75" t="s">
        <v>187</v>
      </c>
      <c r="C39" s="17">
        <f t="shared" si="1"/>
        <v>0</v>
      </c>
      <c r="D39" s="52"/>
      <c r="E39" s="3"/>
      <c r="F39" s="52"/>
      <c r="G39" s="29"/>
      <c r="H39" s="25"/>
      <c r="I39" s="26"/>
      <c r="J39" s="40"/>
      <c r="K39" s="15"/>
      <c r="L39" s="64"/>
      <c r="M39" s="46"/>
      <c r="N39" s="49"/>
      <c r="O39" s="49"/>
      <c r="P39" s="53"/>
      <c r="Q39" s="82"/>
      <c r="R39" s="78">
        <v>1</v>
      </c>
      <c r="S39" s="104"/>
      <c r="T39" s="44"/>
      <c r="U39" s="44"/>
      <c r="V39" s="44"/>
      <c r="W39" s="44"/>
      <c r="X39" s="70">
        <v>1</v>
      </c>
    </row>
    <row r="40" spans="1:24" ht="13" x14ac:dyDescent="0.25">
      <c r="A40" s="45">
        <v>39</v>
      </c>
      <c r="B40" s="6" t="s">
        <v>25</v>
      </c>
      <c r="C40" s="17">
        <f t="shared" si="1"/>
        <v>1</v>
      </c>
      <c r="D40" s="4"/>
      <c r="E40" s="10"/>
      <c r="F40" s="58">
        <v>1</v>
      </c>
      <c r="G40" s="4"/>
      <c r="H40" s="9"/>
      <c r="I40" s="4"/>
      <c r="J40" s="39"/>
      <c r="K40" s="15"/>
      <c r="L40" s="64"/>
      <c r="M40" s="46"/>
      <c r="N40" s="49"/>
      <c r="O40" s="49"/>
      <c r="P40" s="53"/>
      <c r="Q40" s="82"/>
      <c r="R40" s="78">
        <v>1</v>
      </c>
      <c r="S40" s="104"/>
      <c r="T40" s="44"/>
      <c r="U40" s="44"/>
      <c r="V40" s="44"/>
      <c r="W40" s="44"/>
      <c r="X40" s="70">
        <v>1</v>
      </c>
    </row>
    <row r="41" spans="1:24" ht="13" customHeight="1" x14ac:dyDescent="0.3">
      <c r="A41" s="45">
        <v>40</v>
      </c>
      <c r="B41" s="219" t="s">
        <v>30</v>
      </c>
      <c r="C41" s="17">
        <f t="shared" si="1"/>
        <v>1</v>
      </c>
      <c r="D41" s="4"/>
      <c r="E41" s="10"/>
      <c r="F41" s="57">
        <v>1</v>
      </c>
      <c r="G41" s="2"/>
      <c r="H41" s="10"/>
      <c r="I41" s="4"/>
      <c r="J41" s="40"/>
      <c r="K41" s="15"/>
      <c r="L41" s="64"/>
      <c r="M41" s="46"/>
      <c r="N41" s="49"/>
      <c r="O41" s="49"/>
      <c r="P41" s="53"/>
      <c r="Q41" s="82"/>
      <c r="R41" s="78">
        <v>1</v>
      </c>
      <c r="S41" s="104"/>
      <c r="T41" s="44"/>
      <c r="U41" s="44"/>
      <c r="V41" s="44"/>
      <c r="W41" s="44"/>
      <c r="X41" s="70">
        <v>1</v>
      </c>
    </row>
    <row r="42" spans="1:24" ht="13.5" customHeight="1" x14ac:dyDescent="0.25">
      <c r="A42" s="45">
        <v>41</v>
      </c>
      <c r="B42" s="15" t="s">
        <v>38</v>
      </c>
      <c r="C42" s="17">
        <f t="shared" si="1"/>
        <v>4</v>
      </c>
      <c r="D42" s="16"/>
      <c r="E42" s="4"/>
      <c r="F42" s="14"/>
      <c r="G42" s="16"/>
      <c r="H42" s="57">
        <v>1</v>
      </c>
      <c r="I42" s="57">
        <v>1</v>
      </c>
      <c r="J42" s="60">
        <v>1</v>
      </c>
      <c r="K42" s="85">
        <v>1</v>
      </c>
      <c r="L42" s="64"/>
      <c r="M42" s="46"/>
      <c r="N42" s="49"/>
      <c r="O42" s="49"/>
      <c r="P42" s="67"/>
      <c r="Q42" s="76"/>
      <c r="R42" s="44"/>
      <c r="S42" s="44"/>
      <c r="T42" s="44"/>
      <c r="U42" s="44"/>
      <c r="V42" s="78">
        <v>1</v>
      </c>
      <c r="W42" s="44"/>
      <c r="X42" s="70">
        <v>1</v>
      </c>
    </row>
    <row r="43" spans="1:24" ht="13" x14ac:dyDescent="0.25">
      <c r="A43" s="45">
        <v>42</v>
      </c>
      <c r="B43" s="6" t="s">
        <v>15</v>
      </c>
      <c r="C43" s="17">
        <f t="shared" si="1"/>
        <v>4</v>
      </c>
      <c r="D43" s="14"/>
      <c r="E43" s="58">
        <v>1</v>
      </c>
      <c r="F43" s="18"/>
      <c r="G43" s="16"/>
      <c r="H43" s="11"/>
      <c r="I43" s="14"/>
      <c r="J43" s="40"/>
      <c r="K43" s="15"/>
      <c r="L43" s="65">
        <v>1</v>
      </c>
      <c r="M43" s="60">
        <v>1</v>
      </c>
      <c r="N43" s="49"/>
      <c r="O43" s="78">
        <v>1</v>
      </c>
      <c r="P43" s="82"/>
      <c r="Q43" s="76"/>
      <c r="R43" s="44"/>
      <c r="S43" s="44"/>
      <c r="T43" s="44"/>
      <c r="U43" s="76"/>
      <c r="V43" s="44"/>
      <c r="W43" s="44"/>
      <c r="X43" s="70">
        <v>1</v>
      </c>
    </row>
    <row r="44" spans="1:24" ht="13" x14ac:dyDescent="0.25">
      <c r="A44" s="45">
        <v>43</v>
      </c>
      <c r="B44" s="75" t="s">
        <v>173</v>
      </c>
      <c r="C44" s="17">
        <f t="shared" si="1"/>
        <v>1</v>
      </c>
      <c r="D44" s="52"/>
      <c r="E44" s="3"/>
      <c r="F44" s="52"/>
      <c r="G44" s="29"/>
      <c r="H44" s="25"/>
      <c r="I44" s="26"/>
      <c r="J44" s="40"/>
      <c r="K44" s="15"/>
      <c r="L44" s="79">
        <v>1</v>
      </c>
      <c r="M44" s="46"/>
      <c r="N44" s="49"/>
      <c r="O44" s="49"/>
      <c r="P44" s="53"/>
      <c r="Q44" s="76"/>
      <c r="R44" s="44"/>
      <c r="S44" s="44"/>
      <c r="T44" s="44"/>
      <c r="U44" s="44"/>
      <c r="V44" s="44"/>
      <c r="W44" s="44"/>
      <c r="X44" s="70">
        <v>1</v>
      </c>
    </row>
    <row r="45" spans="1:24" ht="13" x14ac:dyDescent="0.25">
      <c r="A45" s="45">
        <v>44</v>
      </c>
      <c r="B45" s="15" t="s">
        <v>65</v>
      </c>
      <c r="C45" s="17">
        <f t="shared" si="1"/>
        <v>2</v>
      </c>
      <c r="D45" s="21"/>
      <c r="E45" s="10"/>
      <c r="F45" s="58">
        <v>1</v>
      </c>
      <c r="G45" s="16"/>
      <c r="H45" s="10"/>
      <c r="I45" s="21"/>
      <c r="J45" s="279">
        <v>1</v>
      </c>
      <c r="K45" s="15"/>
      <c r="L45" s="64"/>
      <c r="M45" s="46"/>
      <c r="N45" s="49"/>
      <c r="O45" s="49"/>
      <c r="P45" s="67"/>
      <c r="Q45" s="76"/>
      <c r="R45" s="44"/>
      <c r="S45" s="44"/>
      <c r="T45" s="44"/>
      <c r="U45" s="78">
        <v>1</v>
      </c>
      <c r="V45" s="44"/>
      <c r="W45" s="44"/>
      <c r="X45" s="70">
        <v>1</v>
      </c>
    </row>
    <row r="46" spans="1:24" ht="13" x14ac:dyDescent="0.25">
      <c r="A46" s="45">
        <v>45</v>
      </c>
      <c r="B46" s="230" t="s">
        <v>186</v>
      </c>
      <c r="C46" s="17">
        <f t="shared" si="1"/>
        <v>0</v>
      </c>
      <c r="D46" s="29"/>
      <c r="E46" s="3"/>
      <c r="F46" s="52"/>
      <c r="G46" s="29"/>
      <c r="H46" s="52"/>
      <c r="I46" s="27"/>
      <c r="J46" s="14"/>
      <c r="K46" s="15"/>
      <c r="L46" s="64"/>
      <c r="M46" s="46"/>
      <c r="N46" s="49"/>
      <c r="O46" s="49"/>
      <c r="P46" s="67"/>
      <c r="Q46" s="76"/>
      <c r="R46" s="44"/>
      <c r="S46" s="44"/>
      <c r="T46" s="78">
        <v>1</v>
      </c>
      <c r="U46" s="44"/>
      <c r="V46" s="44"/>
      <c r="W46" s="76"/>
      <c r="X46" s="70">
        <v>1</v>
      </c>
    </row>
    <row r="47" spans="1:24" ht="13" x14ac:dyDescent="0.25">
      <c r="A47" s="45">
        <v>46</v>
      </c>
      <c r="B47" s="54" t="s">
        <v>68</v>
      </c>
      <c r="C47" s="17">
        <f t="shared" si="1"/>
        <v>0</v>
      </c>
      <c r="D47" s="26"/>
      <c r="E47" s="25"/>
      <c r="F47" s="26"/>
      <c r="G47" s="29"/>
      <c r="H47" s="52"/>
      <c r="I47" s="195"/>
      <c r="J47" s="280"/>
      <c r="K47" s="15"/>
      <c r="L47" s="64"/>
      <c r="M47" s="46"/>
      <c r="N47" s="49"/>
      <c r="O47" s="49"/>
      <c r="P47" s="67"/>
      <c r="Q47" s="76"/>
      <c r="R47" s="44"/>
      <c r="S47" s="44"/>
      <c r="T47" s="44"/>
      <c r="U47" s="78">
        <v>1</v>
      </c>
      <c r="V47" s="44"/>
      <c r="W47" s="76"/>
      <c r="X47" s="70">
        <v>1</v>
      </c>
    </row>
    <row r="48" spans="1:24" ht="13" x14ac:dyDescent="0.25">
      <c r="A48" s="45">
        <v>47</v>
      </c>
      <c r="B48" s="6" t="s">
        <v>69</v>
      </c>
      <c r="C48" s="17">
        <f t="shared" si="1"/>
        <v>1</v>
      </c>
      <c r="D48" s="13"/>
      <c r="E48" s="58">
        <v>1</v>
      </c>
      <c r="F48" s="20"/>
      <c r="G48" s="16"/>
      <c r="H48" s="10"/>
      <c r="I48" s="20"/>
      <c r="J48" s="278"/>
      <c r="K48" s="15"/>
      <c r="L48" s="64"/>
      <c r="M48" s="46"/>
      <c r="N48" s="49"/>
      <c r="O48" s="49"/>
      <c r="P48" s="67"/>
      <c r="Q48" s="76"/>
      <c r="R48" s="44"/>
      <c r="S48" s="44"/>
      <c r="T48" s="44"/>
      <c r="U48" s="44"/>
      <c r="V48" s="78">
        <v>1</v>
      </c>
      <c r="W48" s="44"/>
      <c r="X48" s="70">
        <v>1</v>
      </c>
    </row>
    <row r="49" spans="1:24" ht="13" x14ac:dyDescent="0.25">
      <c r="A49" s="45">
        <v>48</v>
      </c>
      <c r="B49" s="95" t="s">
        <v>33</v>
      </c>
      <c r="C49" s="17">
        <f t="shared" si="1"/>
        <v>5</v>
      </c>
      <c r="D49" s="2"/>
      <c r="E49" s="57">
        <v>1</v>
      </c>
      <c r="F49" s="1"/>
      <c r="G49" s="61">
        <v>1</v>
      </c>
      <c r="H49" s="9"/>
      <c r="I49" s="211"/>
      <c r="J49" s="276">
        <v>1</v>
      </c>
      <c r="K49" s="85">
        <v>1</v>
      </c>
      <c r="L49" s="135">
        <v>1</v>
      </c>
      <c r="M49" s="46"/>
      <c r="N49" s="49"/>
      <c r="O49" s="87"/>
      <c r="P49" s="82"/>
      <c r="Q49" s="76"/>
      <c r="R49" s="44"/>
      <c r="S49" s="44"/>
      <c r="T49" s="44"/>
      <c r="U49" s="44"/>
      <c r="V49" s="44"/>
      <c r="W49" s="44"/>
      <c r="X49" s="70">
        <v>1</v>
      </c>
    </row>
    <row r="50" spans="1:24" ht="13" x14ac:dyDescent="0.25">
      <c r="A50" s="45">
        <v>49</v>
      </c>
      <c r="B50" s="75" t="s">
        <v>188</v>
      </c>
      <c r="C50" s="17">
        <f t="shared" si="1"/>
        <v>0</v>
      </c>
      <c r="D50" s="52"/>
      <c r="E50" s="3"/>
      <c r="F50" s="29"/>
      <c r="G50" s="29"/>
      <c r="H50" s="29"/>
      <c r="I50" s="83"/>
      <c r="J50" s="41"/>
      <c r="K50" s="15"/>
      <c r="L50" s="64"/>
      <c r="M50" s="46"/>
      <c r="N50" s="49"/>
      <c r="O50" s="49"/>
      <c r="P50" s="67"/>
      <c r="Q50" s="82"/>
      <c r="R50" s="78">
        <v>1</v>
      </c>
      <c r="S50" s="104"/>
      <c r="T50" s="44"/>
      <c r="U50" s="44"/>
      <c r="V50" s="44"/>
      <c r="W50" s="44"/>
      <c r="X50" s="70">
        <v>1</v>
      </c>
    </row>
    <row r="51" spans="1:24" ht="13" x14ac:dyDescent="0.25">
      <c r="A51" s="45">
        <v>50</v>
      </c>
      <c r="B51" s="132" t="s">
        <v>42</v>
      </c>
      <c r="C51" s="17">
        <f t="shared" si="1"/>
        <v>1</v>
      </c>
      <c r="D51" s="21"/>
      <c r="E51" s="22"/>
      <c r="F51" s="1"/>
      <c r="G51" s="16"/>
      <c r="H51" s="61">
        <v>1</v>
      </c>
      <c r="I51" s="10"/>
      <c r="J51" s="42"/>
      <c r="K51" s="15"/>
      <c r="L51" s="64"/>
      <c r="M51" s="46"/>
      <c r="N51" s="49"/>
      <c r="O51" s="49"/>
      <c r="P51" s="67"/>
      <c r="Q51" s="76"/>
      <c r="R51" s="44"/>
      <c r="S51" s="44"/>
      <c r="T51" s="78">
        <v>1</v>
      </c>
      <c r="U51" s="44"/>
      <c r="V51" s="44"/>
      <c r="W51" s="44"/>
      <c r="X51" s="70">
        <v>1</v>
      </c>
    </row>
    <row r="52" spans="1:24" ht="13" x14ac:dyDescent="0.25">
      <c r="A52" s="45">
        <v>51</v>
      </c>
      <c r="B52" s="75" t="s">
        <v>185</v>
      </c>
      <c r="C52" s="17">
        <f t="shared" si="1"/>
        <v>0</v>
      </c>
      <c r="D52" s="29"/>
      <c r="E52" s="3"/>
      <c r="F52" s="52"/>
      <c r="G52" s="29"/>
      <c r="H52" s="52"/>
      <c r="I52" s="83"/>
      <c r="J52" s="40"/>
      <c r="K52" s="15"/>
      <c r="L52" s="64"/>
      <c r="M52" s="46"/>
      <c r="N52" s="49"/>
      <c r="O52" s="49"/>
      <c r="P52" s="53"/>
      <c r="Q52" s="76"/>
      <c r="R52" s="44"/>
      <c r="S52" s="44"/>
      <c r="T52" s="78">
        <v>1</v>
      </c>
      <c r="U52" s="44"/>
      <c r="V52" s="44"/>
      <c r="W52" s="44"/>
      <c r="X52" s="70">
        <v>1</v>
      </c>
    </row>
    <row r="53" spans="1:24" ht="13" customHeight="1" x14ac:dyDescent="0.25">
      <c r="A53" s="45">
        <v>52</v>
      </c>
      <c r="B53" s="24" t="s">
        <v>32</v>
      </c>
      <c r="C53" s="17">
        <f t="shared" si="1"/>
        <v>1</v>
      </c>
      <c r="D53" s="31"/>
      <c r="E53" s="25"/>
      <c r="F53" s="25"/>
      <c r="G53" s="29"/>
      <c r="H53" s="25"/>
      <c r="I53" s="3"/>
      <c r="J53" s="41"/>
      <c r="K53" s="15"/>
      <c r="L53" s="64"/>
      <c r="M53" s="46"/>
      <c r="N53" s="49"/>
      <c r="O53" s="103">
        <v>1</v>
      </c>
      <c r="P53" s="67"/>
      <c r="Q53" s="76"/>
      <c r="R53" s="44"/>
      <c r="S53" s="44"/>
      <c r="T53" s="44"/>
      <c r="U53" s="44"/>
      <c r="V53" s="44"/>
      <c r="W53" s="44"/>
      <c r="X53" s="70">
        <v>1</v>
      </c>
    </row>
    <row r="54" spans="1:24" ht="13" x14ac:dyDescent="0.25">
      <c r="A54" s="45">
        <v>53</v>
      </c>
      <c r="B54" s="23" t="s">
        <v>29</v>
      </c>
      <c r="C54" s="17">
        <f t="shared" si="1"/>
        <v>0</v>
      </c>
      <c r="D54" s="29"/>
      <c r="E54" s="25"/>
      <c r="F54" s="31"/>
      <c r="G54" s="5"/>
      <c r="H54" s="25"/>
      <c r="I54" s="25"/>
      <c r="J54" s="40"/>
      <c r="K54" s="86"/>
      <c r="L54" s="64"/>
      <c r="M54" s="46"/>
      <c r="N54" s="49"/>
      <c r="O54" s="49"/>
      <c r="P54" s="67"/>
      <c r="Q54" s="82"/>
      <c r="R54" s="78">
        <v>1</v>
      </c>
      <c r="S54" s="104"/>
      <c r="T54" s="44"/>
      <c r="U54" s="44"/>
      <c r="V54" s="44"/>
      <c r="W54" s="44"/>
      <c r="X54" s="70">
        <v>1</v>
      </c>
    </row>
    <row r="55" spans="1:24" ht="13" x14ac:dyDescent="0.25">
      <c r="A55" s="45">
        <v>54</v>
      </c>
      <c r="B55" s="6" t="s">
        <v>220</v>
      </c>
      <c r="C55" s="17">
        <f t="shared" si="1"/>
        <v>0</v>
      </c>
      <c r="D55" s="83"/>
      <c r="E55" s="3"/>
      <c r="F55" s="29"/>
      <c r="G55" s="224"/>
      <c r="H55" s="25"/>
      <c r="I55" s="30"/>
      <c r="J55" s="40"/>
      <c r="K55" s="15"/>
      <c r="L55" s="64"/>
      <c r="M55" s="46"/>
      <c r="N55" s="49"/>
      <c r="O55" s="49"/>
      <c r="P55" s="53"/>
      <c r="Q55" s="76"/>
      <c r="R55" s="44"/>
      <c r="S55" s="44"/>
      <c r="T55" s="44"/>
      <c r="U55" s="78">
        <v>1</v>
      </c>
      <c r="V55" s="44"/>
      <c r="W55" s="44"/>
      <c r="X55" s="70">
        <v>1</v>
      </c>
    </row>
    <row r="56" spans="1:24" ht="13" x14ac:dyDescent="0.25">
      <c r="A56" s="45">
        <v>55</v>
      </c>
      <c r="B56" s="6" t="s">
        <v>219</v>
      </c>
      <c r="C56" s="17">
        <f t="shared" si="1"/>
        <v>0</v>
      </c>
      <c r="D56" s="27"/>
      <c r="E56" s="3"/>
      <c r="F56" s="25"/>
      <c r="G56" s="224"/>
      <c r="H56" s="25"/>
      <c r="I56" s="30"/>
      <c r="J56" s="40"/>
      <c r="K56" s="15"/>
      <c r="L56" s="64"/>
      <c r="M56" s="46"/>
      <c r="N56" s="49"/>
      <c r="O56" s="49"/>
      <c r="P56" s="67"/>
      <c r="Q56" s="76"/>
      <c r="R56" s="44"/>
      <c r="S56" s="44"/>
      <c r="T56" s="44"/>
      <c r="U56" s="78">
        <v>1</v>
      </c>
      <c r="V56" s="44"/>
      <c r="W56" s="44"/>
      <c r="X56" s="70">
        <v>1</v>
      </c>
    </row>
    <row r="57" spans="1:24" ht="13" x14ac:dyDescent="0.25">
      <c r="A57" s="45">
        <v>56</v>
      </c>
      <c r="B57" s="6" t="s">
        <v>221</v>
      </c>
      <c r="C57" s="17"/>
      <c r="D57" s="27"/>
      <c r="E57" s="25"/>
      <c r="F57" s="27"/>
      <c r="G57" s="83"/>
      <c r="H57" s="25"/>
      <c r="I57" s="3"/>
      <c r="J57" s="41"/>
      <c r="K57" s="15"/>
      <c r="L57" s="64"/>
      <c r="M57" s="46"/>
      <c r="N57" s="49"/>
      <c r="O57" s="49"/>
      <c r="P57" s="67"/>
      <c r="Q57" s="76"/>
      <c r="R57" s="44"/>
      <c r="S57" s="44"/>
      <c r="T57" s="44"/>
      <c r="U57" s="78">
        <v>1</v>
      </c>
      <c r="V57" s="44"/>
      <c r="W57" s="44"/>
      <c r="X57" s="70">
        <v>1</v>
      </c>
    </row>
    <row r="58" spans="1:24" ht="13" x14ac:dyDescent="0.25">
      <c r="A58" s="45">
        <v>57</v>
      </c>
      <c r="B58" s="75" t="s">
        <v>189</v>
      </c>
      <c r="C58" s="17">
        <f t="shared" ref="C58:C89" si="2">SUM(D58:O58)</f>
        <v>0</v>
      </c>
      <c r="D58" s="25"/>
      <c r="E58" s="31"/>
      <c r="F58" s="25"/>
      <c r="G58" s="29"/>
      <c r="H58" s="25"/>
      <c r="I58" s="27"/>
      <c r="J58" s="40"/>
      <c r="K58" s="15"/>
      <c r="L58" s="64"/>
      <c r="M58" s="46"/>
      <c r="N58" s="49"/>
      <c r="O58" s="49"/>
      <c r="P58" s="67"/>
      <c r="Q58" s="76"/>
      <c r="R58" s="44"/>
      <c r="S58" s="44"/>
      <c r="T58" s="78">
        <v>1</v>
      </c>
      <c r="U58" s="44"/>
      <c r="V58" s="44"/>
      <c r="W58" s="44"/>
      <c r="X58" s="70">
        <v>1</v>
      </c>
    </row>
    <row r="59" spans="1:24" ht="13" x14ac:dyDescent="0.25">
      <c r="A59" s="45">
        <v>58</v>
      </c>
      <c r="B59" s="230" t="s">
        <v>184</v>
      </c>
      <c r="C59" s="17">
        <f t="shared" si="2"/>
        <v>0</v>
      </c>
      <c r="D59" s="25"/>
      <c r="E59" s="3"/>
      <c r="F59" s="25"/>
      <c r="G59" s="25"/>
      <c r="H59" s="25"/>
      <c r="I59" s="27"/>
      <c r="J59" s="40"/>
      <c r="K59" s="15"/>
      <c r="L59" s="64"/>
      <c r="M59" s="46"/>
      <c r="N59" s="49"/>
      <c r="O59" s="49"/>
      <c r="P59" s="67"/>
      <c r="Q59" s="81">
        <v>1</v>
      </c>
      <c r="R59" s="44"/>
      <c r="S59" s="44"/>
      <c r="T59" s="44"/>
      <c r="U59" s="44"/>
      <c r="V59" s="44"/>
      <c r="W59" s="44"/>
      <c r="X59" s="70">
        <v>1</v>
      </c>
    </row>
    <row r="60" spans="1:24" ht="13" x14ac:dyDescent="0.25">
      <c r="A60" s="45">
        <v>59</v>
      </c>
      <c r="B60" s="75" t="s">
        <v>231</v>
      </c>
      <c r="C60" s="17">
        <f t="shared" si="2"/>
        <v>1</v>
      </c>
      <c r="D60" s="25"/>
      <c r="E60" s="3"/>
      <c r="F60" s="52"/>
      <c r="G60" s="25"/>
      <c r="H60" s="25"/>
      <c r="I60" s="27"/>
      <c r="J60" s="40"/>
      <c r="K60" s="85">
        <v>1</v>
      </c>
      <c r="L60" s="64"/>
      <c r="M60" s="46"/>
      <c r="N60" s="49"/>
      <c r="O60" s="49"/>
      <c r="P60" s="67"/>
      <c r="Q60" s="76"/>
      <c r="R60" s="44"/>
      <c r="S60" s="44"/>
      <c r="T60" s="44"/>
      <c r="U60" s="44"/>
      <c r="V60" s="44"/>
      <c r="W60" s="78">
        <v>1</v>
      </c>
      <c r="X60" s="70">
        <v>1</v>
      </c>
    </row>
    <row r="61" spans="1:24" ht="13" x14ac:dyDescent="0.25">
      <c r="A61" s="45">
        <v>60</v>
      </c>
      <c r="B61" s="15" t="s">
        <v>232</v>
      </c>
      <c r="C61" s="17">
        <f t="shared" si="2"/>
        <v>1</v>
      </c>
      <c r="D61" s="51"/>
      <c r="E61" s="3"/>
      <c r="F61" s="25"/>
      <c r="G61" s="51"/>
      <c r="H61" s="25"/>
      <c r="I61" s="55"/>
      <c r="J61" s="40"/>
      <c r="K61" s="85">
        <v>1</v>
      </c>
      <c r="L61" s="64"/>
      <c r="M61" s="46"/>
      <c r="N61" s="49"/>
      <c r="O61" s="49"/>
      <c r="P61" s="67"/>
      <c r="Q61" s="76"/>
      <c r="R61" s="44"/>
      <c r="S61" s="44"/>
      <c r="T61" s="44"/>
      <c r="U61" s="44"/>
      <c r="V61" s="44"/>
      <c r="W61" s="78">
        <v>1</v>
      </c>
      <c r="X61" s="70">
        <v>1</v>
      </c>
    </row>
    <row r="62" spans="1:24" ht="13" x14ac:dyDescent="0.25">
      <c r="A62" s="45">
        <v>61</v>
      </c>
      <c r="B62" s="262" t="s">
        <v>233</v>
      </c>
      <c r="C62" s="17">
        <f t="shared" si="2"/>
        <v>1</v>
      </c>
      <c r="D62" s="25"/>
      <c r="E62" s="3"/>
      <c r="F62" s="25"/>
      <c r="G62" s="29"/>
      <c r="H62" s="29"/>
      <c r="I62" s="83"/>
      <c r="J62" s="40"/>
      <c r="K62" s="85">
        <v>1</v>
      </c>
      <c r="L62" s="64"/>
      <c r="M62" s="46"/>
      <c r="N62" s="49"/>
      <c r="O62" s="49"/>
      <c r="P62" s="67"/>
      <c r="Q62" s="76"/>
      <c r="R62" s="44"/>
      <c r="S62" s="44"/>
      <c r="T62" s="44"/>
      <c r="U62" s="44"/>
      <c r="V62" s="44"/>
      <c r="W62" s="78">
        <v>1</v>
      </c>
      <c r="X62" s="70">
        <v>1</v>
      </c>
    </row>
    <row r="63" spans="1:24" ht="13" x14ac:dyDescent="0.25">
      <c r="A63" s="45">
        <v>62</v>
      </c>
      <c r="B63" s="15" t="s">
        <v>76</v>
      </c>
      <c r="C63" s="17">
        <f t="shared" si="2"/>
        <v>0</v>
      </c>
      <c r="D63" s="42"/>
      <c r="E63" s="42"/>
      <c r="F63" s="11"/>
      <c r="G63" s="40"/>
      <c r="H63" s="42"/>
      <c r="I63" s="40"/>
      <c r="J63" s="39"/>
      <c r="K63" s="15"/>
      <c r="L63" s="64"/>
      <c r="M63" s="46"/>
      <c r="N63" s="49"/>
      <c r="O63" s="49"/>
      <c r="P63" s="53"/>
      <c r="Q63" s="76"/>
      <c r="R63" s="44"/>
      <c r="S63" s="44"/>
      <c r="T63" s="44"/>
      <c r="U63" s="76"/>
      <c r="V63" s="44"/>
      <c r="W63" s="44"/>
      <c r="X63" s="70">
        <v>0</v>
      </c>
    </row>
    <row r="64" spans="1:24" ht="13" x14ac:dyDescent="0.25">
      <c r="A64" s="45">
        <v>63</v>
      </c>
      <c r="B64" s="15" t="s">
        <v>64</v>
      </c>
      <c r="C64" s="17">
        <f t="shared" si="2"/>
        <v>0</v>
      </c>
      <c r="D64" s="20"/>
      <c r="E64" s="10"/>
      <c r="F64" s="21"/>
      <c r="G64" s="10"/>
      <c r="H64" s="10"/>
      <c r="I64" s="10"/>
      <c r="J64" s="40"/>
      <c r="K64" s="15"/>
      <c r="L64" s="64"/>
      <c r="M64" s="46"/>
      <c r="N64" s="49"/>
      <c r="O64" s="49"/>
      <c r="P64" s="67"/>
      <c r="Q64" s="76"/>
      <c r="R64" s="44"/>
      <c r="S64" s="44"/>
      <c r="T64" s="44"/>
      <c r="U64" s="44"/>
      <c r="V64" s="44"/>
      <c r="W64" s="44"/>
      <c r="X64" s="70">
        <v>0</v>
      </c>
    </row>
    <row r="65" spans="1:24" ht="13" x14ac:dyDescent="0.25">
      <c r="A65" s="45">
        <v>64</v>
      </c>
      <c r="B65" s="6" t="s">
        <v>36</v>
      </c>
      <c r="C65" s="17">
        <f t="shared" si="2"/>
        <v>0</v>
      </c>
      <c r="D65" s="1"/>
      <c r="E65" s="209"/>
      <c r="F65" s="11"/>
      <c r="G65" s="10"/>
      <c r="H65" s="10"/>
      <c r="I65" s="10"/>
      <c r="J65" s="40"/>
      <c r="K65" s="15"/>
      <c r="L65" s="64"/>
      <c r="M65" s="46"/>
      <c r="N65" s="49"/>
      <c r="O65" s="49"/>
      <c r="P65" s="53"/>
      <c r="Q65" s="76"/>
      <c r="R65" s="44"/>
      <c r="S65" s="44"/>
      <c r="T65" s="44"/>
      <c r="U65" s="44"/>
      <c r="V65" s="44"/>
      <c r="W65" s="44"/>
      <c r="X65" s="70">
        <v>0</v>
      </c>
    </row>
    <row r="66" spans="1:24" ht="13" x14ac:dyDescent="0.25">
      <c r="A66" s="45">
        <v>65</v>
      </c>
      <c r="B66" s="6" t="s">
        <v>12</v>
      </c>
      <c r="C66" s="17">
        <f t="shared" si="2"/>
        <v>0</v>
      </c>
      <c r="D66" s="1"/>
      <c r="E66" s="40"/>
      <c r="F66" s="11"/>
      <c r="G66" s="1"/>
      <c r="H66" s="11"/>
      <c r="I66" s="1"/>
      <c r="J66" s="40"/>
      <c r="K66" s="15"/>
      <c r="L66" s="64"/>
      <c r="M66" s="46"/>
      <c r="N66" s="49"/>
      <c r="O66" s="49"/>
      <c r="P66" s="53"/>
      <c r="Q66" s="76"/>
      <c r="R66" s="44"/>
      <c r="S66" s="44"/>
      <c r="T66" s="44"/>
      <c r="U66" s="44"/>
      <c r="V66" s="44"/>
      <c r="W66" s="44"/>
      <c r="X66" s="70">
        <v>0</v>
      </c>
    </row>
    <row r="67" spans="1:24" ht="13" x14ac:dyDescent="0.25">
      <c r="A67" s="45">
        <v>66</v>
      </c>
      <c r="B67" s="6" t="s">
        <v>31</v>
      </c>
      <c r="C67" s="17">
        <f t="shared" si="2"/>
        <v>0</v>
      </c>
      <c r="D67" s="11"/>
      <c r="E67" s="42"/>
      <c r="F67" s="11"/>
      <c r="G67" s="10"/>
      <c r="H67" s="10"/>
      <c r="I67" s="10"/>
      <c r="J67" s="40"/>
      <c r="K67" s="15"/>
      <c r="L67" s="64"/>
      <c r="M67" s="46"/>
      <c r="N67" s="49"/>
      <c r="O67" s="49"/>
      <c r="P67" s="53"/>
      <c r="Q67" s="76"/>
      <c r="R67" s="44"/>
      <c r="S67" s="44"/>
      <c r="T67" s="44"/>
      <c r="U67" s="44"/>
      <c r="V67" s="44"/>
      <c r="W67" s="44"/>
      <c r="X67" s="70">
        <v>0</v>
      </c>
    </row>
    <row r="68" spans="1:24" ht="13" x14ac:dyDescent="0.25">
      <c r="A68" s="45">
        <v>67</v>
      </c>
      <c r="B68" s="6" t="s">
        <v>18</v>
      </c>
      <c r="C68" s="17">
        <f t="shared" si="2"/>
        <v>0</v>
      </c>
      <c r="D68" s="10"/>
      <c r="E68" s="10"/>
      <c r="F68" s="1"/>
      <c r="G68" s="10"/>
      <c r="H68" s="11"/>
      <c r="I68" s="11"/>
      <c r="J68" s="40"/>
      <c r="K68" s="15"/>
      <c r="L68" s="64"/>
      <c r="M68" s="46"/>
      <c r="N68" s="49"/>
      <c r="O68" s="49"/>
      <c r="P68" s="67"/>
      <c r="Q68" s="76"/>
      <c r="R68" s="44"/>
      <c r="S68" s="44"/>
      <c r="T68" s="44"/>
      <c r="U68" s="44"/>
      <c r="V68" s="44"/>
      <c r="W68" s="44"/>
      <c r="X68" s="70">
        <v>0</v>
      </c>
    </row>
    <row r="69" spans="1:24" ht="13" customHeight="1" x14ac:dyDescent="0.25">
      <c r="A69" s="45">
        <v>68</v>
      </c>
      <c r="B69" s="23" t="s">
        <v>35</v>
      </c>
      <c r="C69" s="17">
        <f t="shared" si="2"/>
        <v>0</v>
      </c>
      <c r="D69" s="1"/>
      <c r="E69" s="1"/>
      <c r="F69" s="1"/>
      <c r="G69" s="10"/>
      <c r="H69" s="10"/>
      <c r="I69" s="10"/>
      <c r="J69" s="40"/>
      <c r="K69" s="15"/>
      <c r="L69" s="64"/>
      <c r="M69" s="46"/>
      <c r="N69" s="49"/>
      <c r="O69" s="49"/>
      <c r="P69" s="67"/>
      <c r="Q69" s="76"/>
      <c r="R69" s="44"/>
      <c r="S69" s="44"/>
      <c r="T69" s="44"/>
      <c r="U69" s="44"/>
      <c r="V69" s="44"/>
      <c r="W69" s="44"/>
      <c r="X69" s="70">
        <v>0</v>
      </c>
    </row>
    <row r="70" spans="1:24" ht="13" x14ac:dyDescent="0.25">
      <c r="A70" s="45">
        <v>69</v>
      </c>
      <c r="B70" s="6" t="s">
        <v>66</v>
      </c>
      <c r="C70" s="17">
        <f t="shared" si="2"/>
        <v>0</v>
      </c>
      <c r="D70" s="221"/>
      <c r="E70" s="269"/>
      <c r="F70" s="13"/>
      <c r="G70" s="16"/>
      <c r="H70" s="16"/>
      <c r="I70" s="269"/>
      <c r="J70" s="43"/>
      <c r="K70" s="15"/>
      <c r="L70" s="64"/>
      <c r="M70" s="46"/>
      <c r="N70" s="49"/>
      <c r="O70" s="49"/>
      <c r="P70" s="67"/>
      <c r="Q70" s="76"/>
      <c r="R70" s="44"/>
      <c r="S70" s="44"/>
      <c r="T70" s="44"/>
      <c r="U70" s="44"/>
      <c r="V70" s="44"/>
      <c r="W70" s="44"/>
      <c r="X70" s="70">
        <v>0</v>
      </c>
    </row>
    <row r="71" spans="1:24" ht="13" x14ac:dyDescent="0.25">
      <c r="A71" s="45">
        <v>70</v>
      </c>
      <c r="B71" s="265" t="s">
        <v>52</v>
      </c>
      <c r="C71" s="17">
        <f t="shared" si="2"/>
        <v>0</v>
      </c>
      <c r="D71" s="1"/>
      <c r="E71" s="2"/>
      <c r="F71" s="10"/>
      <c r="G71" s="10"/>
      <c r="H71" s="10"/>
      <c r="I71" s="10"/>
      <c r="J71" s="40"/>
      <c r="K71" s="15"/>
      <c r="L71" s="64"/>
      <c r="M71" s="46"/>
      <c r="N71" s="49"/>
      <c r="O71" s="49"/>
      <c r="P71" s="67"/>
      <c r="Q71" s="76"/>
      <c r="R71" s="44"/>
      <c r="S71" s="44"/>
      <c r="T71" s="44"/>
      <c r="U71" s="44"/>
      <c r="V71" s="44"/>
      <c r="W71" s="44"/>
      <c r="X71" s="70">
        <v>0</v>
      </c>
    </row>
    <row r="72" spans="1:24" ht="13" x14ac:dyDescent="0.25">
      <c r="A72" s="45">
        <v>71</v>
      </c>
      <c r="B72" s="7" t="s">
        <v>19</v>
      </c>
      <c r="C72" s="17">
        <f t="shared" si="2"/>
        <v>1</v>
      </c>
      <c r="D72" s="20"/>
      <c r="E72" s="43"/>
      <c r="F72" s="43"/>
      <c r="G72" s="40"/>
      <c r="H72" s="40"/>
      <c r="I72" s="40"/>
      <c r="J72" s="84">
        <v>1</v>
      </c>
      <c r="K72" s="15"/>
      <c r="L72" s="64"/>
      <c r="M72" s="46"/>
      <c r="N72" s="49"/>
      <c r="O72" s="49"/>
      <c r="P72" s="53"/>
      <c r="Q72" s="76"/>
      <c r="R72" s="44"/>
      <c r="S72" s="44"/>
      <c r="T72" s="44"/>
      <c r="U72" s="44"/>
      <c r="V72" s="44"/>
      <c r="W72" s="44"/>
      <c r="X72" s="70">
        <v>0</v>
      </c>
    </row>
    <row r="73" spans="1:24" ht="13" x14ac:dyDescent="0.25">
      <c r="A73" s="45">
        <v>72</v>
      </c>
      <c r="B73" s="6" t="s">
        <v>22</v>
      </c>
      <c r="C73" s="17">
        <f t="shared" si="2"/>
        <v>2</v>
      </c>
      <c r="D73" s="1"/>
      <c r="E73" s="61">
        <v>1</v>
      </c>
      <c r="F73" s="58">
        <v>1</v>
      </c>
      <c r="G73" s="11"/>
      <c r="H73" s="10"/>
      <c r="I73" s="1"/>
      <c r="J73" s="42"/>
      <c r="K73" s="15"/>
      <c r="L73" s="64"/>
      <c r="M73" s="46"/>
      <c r="N73" s="49"/>
      <c r="O73" s="49"/>
      <c r="P73" s="67"/>
      <c r="Q73" s="76"/>
      <c r="R73" s="44"/>
      <c r="S73" s="44"/>
      <c r="T73" s="44"/>
      <c r="U73" s="44"/>
      <c r="V73" s="44"/>
      <c r="W73" s="44"/>
      <c r="X73" s="70">
        <v>0</v>
      </c>
    </row>
    <row r="74" spans="1:24" ht="13" x14ac:dyDescent="0.25">
      <c r="A74" s="45">
        <v>73</v>
      </c>
      <c r="B74" s="264" t="s">
        <v>56</v>
      </c>
      <c r="C74" s="17">
        <f t="shared" si="2"/>
        <v>0</v>
      </c>
      <c r="D74" s="3"/>
      <c r="E74" s="208"/>
      <c r="F74" s="25"/>
      <c r="G74" s="27"/>
      <c r="H74" s="25"/>
      <c r="I74" s="52"/>
      <c r="J74" s="40"/>
      <c r="K74" s="15"/>
      <c r="L74" s="64"/>
      <c r="M74" s="46"/>
      <c r="N74" s="49"/>
      <c r="O74" s="49"/>
      <c r="P74" s="67"/>
      <c r="Q74" s="76"/>
      <c r="R74" s="44"/>
      <c r="S74" s="44"/>
      <c r="T74" s="44"/>
      <c r="U74" s="44"/>
      <c r="V74" s="44"/>
      <c r="W74" s="44"/>
      <c r="X74" s="70">
        <v>0</v>
      </c>
    </row>
    <row r="75" spans="1:24" ht="13" x14ac:dyDescent="0.25">
      <c r="A75" s="45">
        <v>74</v>
      </c>
      <c r="B75" s="6" t="s">
        <v>48</v>
      </c>
      <c r="C75" s="17">
        <f t="shared" si="2"/>
        <v>2</v>
      </c>
      <c r="D75" s="58">
        <v>1</v>
      </c>
      <c r="E75" s="16"/>
      <c r="F75" s="20"/>
      <c r="G75" s="10"/>
      <c r="H75" s="40"/>
      <c r="I75" s="57">
        <v>1</v>
      </c>
      <c r="J75" s="40"/>
      <c r="K75" s="15"/>
      <c r="L75" s="64"/>
      <c r="M75" s="44"/>
      <c r="N75" s="49"/>
      <c r="O75" s="49"/>
      <c r="P75" s="67"/>
      <c r="Q75" s="76"/>
      <c r="R75" s="44"/>
      <c r="S75" s="44"/>
      <c r="T75" s="44"/>
      <c r="U75" s="44"/>
      <c r="V75" s="44"/>
      <c r="W75" s="44"/>
      <c r="X75" s="70">
        <v>0</v>
      </c>
    </row>
    <row r="76" spans="1:24" ht="13" x14ac:dyDescent="0.25">
      <c r="A76" s="45">
        <v>75</v>
      </c>
      <c r="B76" s="112" t="s">
        <v>75</v>
      </c>
      <c r="C76" s="17">
        <f t="shared" si="2"/>
        <v>0</v>
      </c>
      <c r="D76" s="215"/>
      <c r="E76" s="40"/>
      <c r="F76" s="215"/>
      <c r="G76" s="272"/>
      <c r="H76" s="272"/>
      <c r="I76" s="272"/>
      <c r="J76" s="281"/>
      <c r="K76" s="15"/>
      <c r="L76" s="66"/>
      <c r="M76" s="46"/>
      <c r="N76" s="49"/>
      <c r="O76" s="50"/>
      <c r="P76" s="50"/>
      <c r="Q76" s="76"/>
      <c r="R76" s="44"/>
      <c r="S76" s="44"/>
      <c r="T76" s="44"/>
      <c r="U76" s="44"/>
      <c r="V76" s="44"/>
      <c r="W76" s="44"/>
      <c r="X76" s="70">
        <v>0</v>
      </c>
    </row>
    <row r="77" spans="1:24" ht="13" x14ac:dyDescent="0.25">
      <c r="A77" s="45">
        <v>76</v>
      </c>
      <c r="B77" s="263" t="s">
        <v>63</v>
      </c>
      <c r="C77" s="118">
        <f t="shared" si="2"/>
        <v>0</v>
      </c>
      <c r="D77" s="100"/>
      <c r="E77" s="270"/>
      <c r="F77" s="100"/>
      <c r="G77" s="100"/>
      <c r="H77" s="96"/>
      <c r="I77" s="96"/>
      <c r="K77" s="213"/>
      <c r="L77" s="214"/>
      <c r="M77" s="213"/>
      <c r="N77" s="128"/>
      <c r="O77" s="215"/>
      <c r="P77" s="215"/>
      <c r="Q77" s="122"/>
      <c r="R77" s="122"/>
      <c r="S77" s="122"/>
      <c r="T77" s="122"/>
      <c r="U77" s="44"/>
      <c r="V77" s="122"/>
      <c r="W77" s="122"/>
      <c r="X77" s="70">
        <v>0</v>
      </c>
    </row>
    <row r="78" spans="1:24" ht="13" x14ac:dyDescent="0.25">
      <c r="A78" s="45">
        <v>77</v>
      </c>
      <c r="B78" s="48" t="s">
        <v>14</v>
      </c>
      <c r="C78" s="17">
        <f t="shared" si="2"/>
        <v>0</v>
      </c>
      <c r="D78" s="99"/>
      <c r="E78" s="99"/>
      <c r="F78" s="99"/>
      <c r="G78" s="98"/>
      <c r="H78" s="220"/>
      <c r="I78" s="98"/>
      <c r="J78" s="40"/>
      <c r="K78" s="15"/>
      <c r="L78" s="64"/>
      <c r="M78" s="44"/>
      <c r="N78" s="49"/>
      <c r="O78" s="49"/>
      <c r="P78" s="67"/>
      <c r="Q78" s="76"/>
      <c r="R78" s="44"/>
      <c r="S78" s="44"/>
      <c r="T78" s="44"/>
      <c r="U78" s="44"/>
      <c r="V78" s="44"/>
      <c r="W78" s="44"/>
      <c r="X78" s="70">
        <v>0</v>
      </c>
    </row>
    <row r="79" spans="1:24" ht="13" x14ac:dyDescent="0.25">
      <c r="A79" s="45">
        <v>78</v>
      </c>
      <c r="B79" s="48" t="s">
        <v>62</v>
      </c>
      <c r="C79" s="17">
        <f t="shared" si="2"/>
        <v>0</v>
      </c>
      <c r="D79" s="48"/>
      <c r="E79" s="98"/>
      <c r="F79" s="48"/>
      <c r="G79" s="48"/>
      <c r="H79" s="98"/>
      <c r="I79" s="98"/>
      <c r="J79" s="40"/>
      <c r="K79" s="15"/>
      <c r="L79" s="64"/>
      <c r="M79" s="44"/>
      <c r="N79" s="49"/>
      <c r="O79" s="49"/>
      <c r="P79" s="67"/>
      <c r="Q79" s="76"/>
      <c r="R79" s="44"/>
      <c r="S79" s="44"/>
      <c r="T79" s="44"/>
      <c r="U79" s="44"/>
      <c r="V79" s="44"/>
      <c r="W79" s="44"/>
      <c r="X79" s="70">
        <v>0</v>
      </c>
    </row>
    <row r="80" spans="1:24" ht="13" x14ac:dyDescent="0.25">
      <c r="A80" s="45">
        <v>79</v>
      </c>
      <c r="B80" s="48" t="s">
        <v>44</v>
      </c>
      <c r="C80" s="17">
        <f t="shared" si="2"/>
        <v>0</v>
      </c>
      <c r="D80" s="48"/>
      <c r="E80" s="99"/>
      <c r="F80" s="98"/>
      <c r="G80" s="273"/>
      <c r="H80" s="98"/>
      <c r="I80" s="220"/>
      <c r="J80" s="40"/>
      <c r="K80" s="15"/>
      <c r="L80" s="64"/>
      <c r="M80" s="44"/>
      <c r="N80" s="49"/>
      <c r="O80" s="49"/>
      <c r="P80" s="67"/>
      <c r="Q80" s="76"/>
      <c r="R80" s="44"/>
      <c r="S80" s="44"/>
      <c r="T80" s="44"/>
      <c r="U80" s="44"/>
      <c r="V80" s="44"/>
      <c r="W80" s="44"/>
      <c r="X80" s="70">
        <v>0</v>
      </c>
    </row>
    <row r="81" spans="1:25" ht="13" x14ac:dyDescent="0.25">
      <c r="A81" s="45">
        <v>80</v>
      </c>
      <c r="B81" s="48" t="s">
        <v>54</v>
      </c>
      <c r="C81" s="17">
        <f t="shared" si="2"/>
        <v>0</v>
      </c>
      <c r="D81" s="48"/>
      <c r="E81" s="98"/>
      <c r="F81" s="48"/>
      <c r="G81" s="48"/>
      <c r="H81" s="98"/>
      <c r="I81" s="99"/>
      <c r="J81" s="40"/>
      <c r="K81" s="15"/>
      <c r="L81" s="64"/>
      <c r="M81" s="44"/>
      <c r="N81" s="49"/>
      <c r="O81" s="49"/>
      <c r="P81" s="67"/>
      <c r="Q81" s="76"/>
      <c r="R81" s="44"/>
      <c r="S81" s="44"/>
      <c r="T81" s="44"/>
      <c r="U81" s="44"/>
      <c r="V81" s="44"/>
      <c r="W81" s="44"/>
      <c r="X81" s="70">
        <v>0</v>
      </c>
    </row>
    <row r="82" spans="1:25" ht="13" x14ac:dyDescent="0.25">
      <c r="A82" s="45">
        <v>81</v>
      </c>
      <c r="B82" s="44" t="s">
        <v>78</v>
      </c>
      <c r="C82" s="17">
        <f t="shared" si="2"/>
        <v>0</v>
      </c>
      <c r="D82" s="49"/>
      <c r="E82" s="87"/>
      <c r="F82" s="49"/>
      <c r="G82" s="91"/>
      <c r="H82" s="91"/>
      <c r="I82" s="49"/>
      <c r="J82" s="39"/>
      <c r="K82" s="15"/>
      <c r="L82" s="64"/>
      <c r="M82" s="44"/>
      <c r="N82" s="49"/>
      <c r="O82" s="49"/>
      <c r="P82" s="67"/>
      <c r="Q82" s="44"/>
      <c r="R82" s="44"/>
      <c r="S82" s="44"/>
      <c r="T82" s="44"/>
      <c r="U82" s="44"/>
      <c r="V82" s="44"/>
      <c r="W82" s="44"/>
      <c r="X82" s="70">
        <v>0</v>
      </c>
    </row>
    <row r="83" spans="1:25" ht="13" x14ac:dyDescent="0.25">
      <c r="A83" s="45">
        <v>82</v>
      </c>
      <c r="B83" s="217" t="s">
        <v>61</v>
      </c>
      <c r="C83" s="17">
        <f t="shared" si="2"/>
        <v>0</v>
      </c>
      <c r="D83" s="48"/>
      <c r="E83" s="98"/>
      <c r="F83" s="48"/>
      <c r="G83" s="48"/>
      <c r="H83" s="98"/>
      <c r="I83" s="98"/>
      <c r="J83" s="40"/>
      <c r="K83" s="15"/>
      <c r="L83" s="64"/>
      <c r="M83" s="44"/>
      <c r="N83" s="49"/>
      <c r="O83" s="49"/>
      <c r="P83" s="67"/>
      <c r="Q83" s="44"/>
      <c r="R83" s="44"/>
      <c r="S83" s="44"/>
      <c r="T83" s="44"/>
      <c r="U83" s="44"/>
      <c r="V83" s="44"/>
      <c r="W83" s="44"/>
      <c r="X83" s="70">
        <v>0</v>
      </c>
    </row>
    <row r="84" spans="1:25" ht="13" x14ac:dyDescent="0.25">
      <c r="A84" s="45">
        <v>83</v>
      </c>
      <c r="B84" s="216" t="s">
        <v>53</v>
      </c>
      <c r="C84" s="17">
        <f t="shared" si="2"/>
        <v>0</v>
      </c>
      <c r="D84" s="220"/>
      <c r="E84" s="102"/>
      <c r="F84" s="98"/>
      <c r="G84" s="48"/>
      <c r="H84" s="98"/>
      <c r="I84" s="98"/>
      <c r="J84" s="40"/>
      <c r="K84" s="15"/>
      <c r="L84" s="64"/>
      <c r="M84" s="44"/>
      <c r="N84" s="49"/>
      <c r="O84" s="49"/>
      <c r="P84" s="67"/>
      <c r="Q84" s="44"/>
      <c r="R84" s="44"/>
      <c r="S84" s="44"/>
      <c r="T84" s="44"/>
      <c r="U84" s="44"/>
      <c r="V84" s="44"/>
      <c r="W84" s="44"/>
      <c r="X84" s="70">
        <v>0</v>
      </c>
    </row>
    <row r="85" spans="1:25" ht="13" x14ac:dyDescent="0.25">
      <c r="A85" s="45">
        <v>84</v>
      </c>
      <c r="B85" s="48" t="s">
        <v>59</v>
      </c>
      <c r="C85" s="17">
        <f t="shared" si="2"/>
        <v>0</v>
      </c>
      <c r="D85" s="48"/>
      <c r="E85" s="98"/>
      <c r="F85" s="48"/>
      <c r="G85" s="48"/>
      <c r="H85" s="98"/>
      <c r="I85" s="99"/>
      <c r="J85" s="40"/>
      <c r="K85" s="15"/>
      <c r="L85" s="64"/>
      <c r="M85" s="44"/>
      <c r="N85" s="49"/>
      <c r="O85" s="49"/>
      <c r="P85" s="67"/>
      <c r="Q85" s="44"/>
      <c r="R85" s="44"/>
      <c r="S85" s="44"/>
      <c r="T85" s="44"/>
      <c r="U85" s="44"/>
      <c r="V85" s="44"/>
      <c r="W85" s="44"/>
      <c r="X85" s="70">
        <v>0</v>
      </c>
    </row>
    <row r="86" spans="1:25" ht="13" x14ac:dyDescent="0.25">
      <c r="A86" s="45">
        <v>85</v>
      </c>
      <c r="B86" s="48" t="s">
        <v>43</v>
      </c>
      <c r="C86" s="17">
        <f t="shared" si="2"/>
        <v>0</v>
      </c>
      <c r="D86" s="48"/>
      <c r="E86" s="102"/>
      <c r="F86" s="98"/>
      <c r="G86" s="99"/>
      <c r="H86" s="98"/>
      <c r="I86" s="48"/>
      <c r="J86" s="55"/>
      <c r="K86" s="15"/>
      <c r="L86" s="64"/>
      <c r="M86" s="44"/>
      <c r="N86" s="49"/>
      <c r="O86" s="49"/>
      <c r="P86" s="67"/>
      <c r="Q86" s="44"/>
      <c r="R86" s="44"/>
      <c r="S86" s="44"/>
      <c r="T86" s="44"/>
      <c r="U86" s="44"/>
      <c r="V86" s="44"/>
      <c r="W86" s="44"/>
      <c r="X86" s="70">
        <v>0</v>
      </c>
    </row>
    <row r="87" spans="1:25" ht="13" x14ac:dyDescent="0.25">
      <c r="A87" s="45">
        <v>86</v>
      </c>
      <c r="B87" s="141" t="s">
        <v>26</v>
      </c>
      <c r="C87" s="17">
        <f t="shared" si="2"/>
        <v>0</v>
      </c>
      <c r="D87" s="98"/>
      <c r="E87" s="99"/>
      <c r="F87" s="98"/>
      <c r="G87" s="98"/>
      <c r="H87" s="98"/>
      <c r="I87" s="48"/>
      <c r="J87" s="40"/>
      <c r="K87" s="15"/>
      <c r="L87" s="64"/>
      <c r="M87" s="44"/>
      <c r="N87" s="49"/>
      <c r="O87" s="49"/>
      <c r="P87" s="67"/>
      <c r="Q87" s="44"/>
      <c r="R87" s="44"/>
      <c r="S87" s="44"/>
      <c r="T87" s="44"/>
      <c r="U87" s="44"/>
      <c r="V87" s="44"/>
      <c r="W87" s="44"/>
      <c r="X87" s="70">
        <v>0</v>
      </c>
    </row>
    <row r="88" spans="1:25" ht="13" x14ac:dyDescent="0.25">
      <c r="A88" s="45">
        <v>87</v>
      </c>
      <c r="B88" s="122" t="s">
        <v>74</v>
      </c>
      <c r="C88" s="17">
        <f t="shared" si="2"/>
        <v>2</v>
      </c>
      <c r="D88" s="49"/>
      <c r="E88" s="87"/>
      <c r="F88" s="49"/>
      <c r="G88" s="91"/>
      <c r="H88" s="92">
        <v>1</v>
      </c>
      <c r="I88" s="49"/>
      <c r="J88" s="84">
        <v>1</v>
      </c>
      <c r="K88" s="15"/>
      <c r="L88" s="64"/>
      <c r="M88" s="44"/>
      <c r="N88" s="49"/>
      <c r="O88" s="49"/>
      <c r="P88" s="67"/>
      <c r="Q88" s="44"/>
      <c r="R88" s="44"/>
      <c r="S88" s="44"/>
      <c r="T88" s="44"/>
      <c r="U88" s="44"/>
      <c r="V88" s="44"/>
      <c r="W88" s="44"/>
      <c r="X88" s="70">
        <v>0</v>
      </c>
    </row>
    <row r="89" spans="1:25" ht="13" x14ac:dyDescent="0.25">
      <c r="A89" s="45">
        <v>88</v>
      </c>
      <c r="B89" s="122" t="s">
        <v>105</v>
      </c>
      <c r="C89" s="17">
        <f t="shared" si="2"/>
        <v>1</v>
      </c>
      <c r="D89" s="98"/>
      <c r="E89" s="99"/>
      <c r="F89" s="98"/>
      <c r="G89" s="98"/>
      <c r="H89" s="98"/>
      <c r="I89" s="48"/>
      <c r="J89" s="40"/>
      <c r="K89" s="85">
        <v>1</v>
      </c>
      <c r="L89" s="64"/>
      <c r="M89" s="44"/>
      <c r="N89" s="49"/>
      <c r="O89" s="49"/>
      <c r="P89" s="67"/>
      <c r="Q89" s="44"/>
      <c r="R89" s="44"/>
      <c r="S89" s="44"/>
      <c r="T89" s="44"/>
      <c r="U89" s="44"/>
      <c r="V89" s="44"/>
      <c r="W89" s="44"/>
      <c r="X89" s="70">
        <v>0</v>
      </c>
    </row>
    <row r="90" spans="1:25" ht="14" x14ac:dyDescent="0.3">
      <c r="D90" s="97">
        <f t="shared" ref="D90:K90" si="3">SUM(D82:D82)</f>
        <v>0</v>
      </c>
      <c r="E90" s="97">
        <f t="shared" si="3"/>
        <v>0</v>
      </c>
      <c r="F90" s="97">
        <f t="shared" si="3"/>
        <v>0</v>
      </c>
      <c r="G90" s="97">
        <f t="shared" si="3"/>
        <v>0</v>
      </c>
      <c r="H90" s="97">
        <f t="shared" si="3"/>
        <v>0</v>
      </c>
      <c r="I90" s="97">
        <f t="shared" si="3"/>
        <v>0</v>
      </c>
      <c r="J90" s="97">
        <f t="shared" si="3"/>
        <v>0</v>
      </c>
      <c r="K90" s="97">
        <f t="shared" si="3"/>
        <v>0</v>
      </c>
      <c r="L90" s="101">
        <f t="shared" ref="L90:W90" si="4">SUM(L2:L89)</f>
        <v>13</v>
      </c>
      <c r="M90" s="101">
        <f t="shared" si="4"/>
        <v>17</v>
      </c>
      <c r="N90" s="101">
        <f t="shared" si="4"/>
        <v>18</v>
      </c>
      <c r="O90" s="101">
        <f t="shared" si="4"/>
        <v>13</v>
      </c>
      <c r="P90" s="101">
        <f t="shared" si="4"/>
        <v>11</v>
      </c>
      <c r="Q90" s="101">
        <f t="shared" si="4"/>
        <v>17</v>
      </c>
      <c r="R90" s="101">
        <f t="shared" si="4"/>
        <v>10</v>
      </c>
      <c r="S90" s="101">
        <f t="shared" si="4"/>
        <v>12</v>
      </c>
      <c r="T90" s="101">
        <f t="shared" si="4"/>
        <v>21</v>
      </c>
      <c r="U90" s="101">
        <f t="shared" si="4"/>
        <v>12</v>
      </c>
      <c r="V90" s="101">
        <f t="shared" si="4"/>
        <v>10</v>
      </c>
      <c r="W90" s="101">
        <f t="shared" si="4"/>
        <v>20</v>
      </c>
      <c r="Y90" s="243">
        <f>SUM(L90:X90)</f>
        <v>174</v>
      </c>
    </row>
  </sheetData>
  <sortState xmlns:xlrd2="http://schemas.microsoft.com/office/spreadsheetml/2017/richdata2" ref="A2:X89">
    <sortCondition descending="1" ref="X2:X89"/>
  </sortState>
  <printOptions horizontalCentered="1" verticalCentered="1"/>
  <pageMargins left="0.25" right="0.25" top="0.75" bottom="0.75" header="0.3" footer="0.3"/>
  <pageSetup paperSize="8" fitToWidth="0" orientation="landscape" useFirstPageNumber="1" horizontalDpi="3600" verticalDpi="3600" r:id="rId1"/>
  <headerFooter>
    <oddHeader>&amp;C&amp;"Times New Roman,Regular"&amp;12&amp;A</oddHeader>
    <oddFooter>&amp;C&amp;"Times New Roman,Regular"&amp;12Page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A85B3-93DF-438A-9C4D-CDF27F7D007A}">
  <dimension ref="A1:I16"/>
  <sheetViews>
    <sheetView workbookViewId="0">
      <selection activeCell="B1" sqref="B1:C14"/>
    </sheetView>
  </sheetViews>
  <sheetFormatPr baseColWidth="10" defaultRowHeight="12.5" x14ac:dyDescent="0.25"/>
  <cols>
    <col min="1" max="1" width="2.81640625" bestFit="1" customWidth="1"/>
    <col min="2" max="2" width="17.54296875" bestFit="1" customWidth="1"/>
    <col min="3" max="3" width="7.36328125" bestFit="1" customWidth="1"/>
    <col min="4" max="4" width="8.90625" bestFit="1" customWidth="1"/>
    <col min="5" max="5" width="8" bestFit="1" customWidth="1"/>
    <col min="6" max="6" width="8.36328125" bestFit="1" customWidth="1"/>
    <col min="7" max="7" width="7.36328125" bestFit="1" customWidth="1"/>
    <col min="9" max="9" width="8" bestFit="1" customWidth="1"/>
  </cols>
  <sheetData>
    <row r="1" spans="1:9" x14ac:dyDescent="0.25">
      <c r="A1" s="71">
        <v>1</v>
      </c>
      <c r="B1" t="s">
        <v>166</v>
      </c>
      <c r="C1" s="195">
        <f>D1/16654.82*1000</f>
        <v>1000</v>
      </c>
      <c r="D1">
        <v>16654.82</v>
      </c>
      <c r="E1" s="90"/>
      <c r="F1" s="90">
        <v>18204.87</v>
      </c>
      <c r="G1" s="90">
        <v>1550.05</v>
      </c>
      <c r="H1" s="93"/>
      <c r="I1" s="199">
        <v>1</v>
      </c>
    </row>
    <row r="2" spans="1:9" x14ac:dyDescent="0.25">
      <c r="A2" s="71">
        <v>2</v>
      </c>
      <c r="B2" t="s">
        <v>167</v>
      </c>
      <c r="C2" s="195">
        <f t="shared" ref="C2:C16" si="0">D2/16654.82*1000</f>
        <v>999.55628460709875</v>
      </c>
      <c r="D2">
        <v>16647.43</v>
      </c>
      <c r="E2" s="94">
        <v>-7.39</v>
      </c>
      <c r="F2" s="90">
        <v>18263.48</v>
      </c>
      <c r="G2" s="90">
        <v>1616.05</v>
      </c>
      <c r="H2" s="93"/>
      <c r="I2" s="199">
        <v>0.99960000000000004</v>
      </c>
    </row>
    <row r="3" spans="1:9" x14ac:dyDescent="0.25">
      <c r="A3" s="71">
        <v>3</v>
      </c>
      <c r="B3" t="s">
        <v>137</v>
      </c>
      <c r="C3" s="195">
        <f t="shared" si="0"/>
        <v>988.7281879960276</v>
      </c>
      <c r="D3">
        <v>16467.09</v>
      </c>
      <c r="E3" s="94">
        <v>-180.34</v>
      </c>
      <c r="F3" s="90">
        <v>18068.810000000001</v>
      </c>
      <c r="G3" s="90">
        <v>1601.72</v>
      </c>
      <c r="H3" s="93"/>
      <c r="I3" s="199">
        <v>0.98870000000000002</v>
      </c>
    </row>
    <row r="4" spans="1:9" x14ac:dyDescent="0.25">
      <c r="A4" s="71">
        <v>4</v>
      </c>
      <c r="B4" t="s">
        <v>203</v>
      </c>
      <c r="C4" s="195">
        <f t="shared" si="0"/>
        <v>983.40600498834579</v>
      </c>
      <c r="D4">
        <v>16378.45</v>
      </c>
      <c r="E4" s="94">
        <v>-88.64</v>
      </c>
      <c r="F4" s="90">
        <v>17979.48</v>
      </c>
      <c r="G4" s="90">
        <v>1601.03</v>
      </c>
      <c r="H4" s="93"/>
      <c r="I4" s="199">
        <v>0.98340000000000005</v>
      </c>
    </row>
    <row r="5" spans="1:9" x14ac:dyDescent="0.25">
      <c r="A5" s="71">
        <v>5</v>
      </c>
      <c r="B5" t="s">
        <v>151</v>
      </c>
      <c r="C5" s="195">
        <f t="shared" si="0"/>
        <v>981.16641308642181</v>
      </c>
      <c r="D5">
        <v>16341.15</v>
      </c>
      <c r="E5" s="94">
        <v>-37.299999999999997</v>
      </c>
      <c r="F5" s="90">
        <v>17942.45</v>
      </c>
      <c r="G5" s="90">
        <v>1601.3</v>
      </c>
      <c r="H5" s="93"/>
      <c r="I5" s="199">
        <v>0.98119999999999996</v>
      </c>
    </row>
    <row r="6" spans="1:9" x14ac:dyDescent="0.25">
      <c r="A6" s="71">
        <v>6</v>
      </c>
      <c r="B6" t="s">
        <v>168</v>
      </c>
      <c r="C6" s="195">
        <f t="shared" si="0"/>
        <v>969.5355458660016</v>
      </c>
      <c r="D6">
        <v>16147.44</v>
      </c>
      <c r="E6" s="94">
        <v>-193.71</v>
      </c>
      <c r="F6" s="90">
        <v>17745.78</v>
      </c>
      <c r="G6" s="90">
        <v>1598.34</v>
      </c>
      <c r="H6" s="93"/>
      <c r="I6" s="199">
        <v>0.96950000000000003</v>
      </c>
    </row>
    <row r="7" spans="1:9" x14ac:dyDescent="0.25">
      <c r="A7" s="71">
        <v>7</v>
      </c>
      <c r="B7" t="s">
        <v>169</v>
      </c>
      <c r="C7" s="195">
        <f t="shared" si="0"/>
        <v>946.78537504458166</v>
      </c>
      <c r="D7">
        <v>15768.54</v>
      </c>
      <c r="E7" s="94">
        <v>-378.9</v>
      </c>
      <c r="F7" s="90">
        <v>17124.439999999999</v>
      </c>
      <c r="G7" s="90">
        <v>1355.9</v>
      </c>
      <c r="H7" s="93"/>
      <c r="I7" s="199">
        <v>0.94679999999999997</v>
      </c>
    </row>
    <row r="8" spans="1:9" x14ac:dyDescent="0.25">
      <c r="A8" s="71">
        <v>8</v>
      </c>
      <c r="B8" t="s">
        <v>143</v>
      </c>
      <c r="C8" s="195">
        <f t="shared" si="0"/>
        <v>944.58240917644264</v>
      </c>
      <c r="D8">
        <v>15731.85</v>
      </c>
      <c r="E8" s="94">
        <v>-36.69</v>
      </c>
      <c r="F8" s="90">
        <v>17224.669999999998</v>
      </c>
      <c r="G8" s="90">
        <v>1492.82</v>
      </c>
      <c r="H8" s="93"/>
      <c r="I8" s="199">
        <v>0.9446</v>
      </c>
    </row>
    <row r="9" spans="1:9" x14ac:dyDescent="0.25">
      <c r="A9" s="71">
        <v>9</v>
      </c>
      <c r="B9" t="s">
        <v>149</v>
      </c>
      <c r="C9" s="195">
        <f t="shared" si="0"/>
        <v>936.99421548836915</v>
      </c>
      <c r="D9">
        <v>15605.47</v>
      </c>
      <c r="E9" s="94">
        <v>-126.38</v>
      </c>
      <c r="F9" s="90">
        <v>17043.939999999999</v>
      </c>
      <c r="G9" s="90">
        <v>1438.47</v>
      </c>
      <c r="H9" s="93"/>
      <c r="I9" s="199">
        <v>0.93700000000000006</v>
      </c>
    </row>
    <row r="10" spans="1:9" x14ac:dyDescent="0.25">
      <c r="A10" s="71">
        <v>10</v>
      </c>
      <c r="B10" t="s">
        <v>152</v>
      </c>
      <c r="C10" s="195">
        <f t="shared" si="0"/>
        <v>902.27633802106538</v>
      </c>
      <c r="D10">
        <v>15027.25</v>
      </c>
      <c r="E10" s="94">
        <v>-578.22</v>
      </c>
      <c r="F10" s="90">
        <v>16371.85</v>
      </c>
      <c r="G10" s="90">
        <v>1344.6</v>
      </c>
      <c r="H10" s="93"/>
      <c r="I10" s="199">
        <v>0.90229999999999999</v>
      </c>
    </row>
    <row r="11" spans="1:9" x14ac:dyDescent="0.25">
      <c r="A11" s="71">
        <v>11</v>
      </c>
      <c r="B11" t="s">
        <v>170</v>
      </c>
      <c r="C11" s="195">
        <f t="shared" si="0"/>
        <v>890.98411150645882</v>
      </c>
      <c r="D11">
        <v>14839.18</v>
      </c>
      <c r="E11" s="94">
        <v>-188.07</v>
      </c>
      <c r="F11" s="90">
        <v>15556.42</v>
      </c>
      <c r="G11" s="90">
        <v>717.24</v>
      </c>
      <c r="H11" s="93"/>
      <c r="I11" s="199">
        <v>0.89100000000000001</v>
      </c>
    </row>
    <row r="12" spans="1:9" x14ac:dyDescent="0.25">
      <c r="A12" s="71">
        <v>12</v>
      </c>
      <c r="B12" t="s">
        <v>144</v>
      </c>
      <c r="C12" s="195">
        <f t="shared" si="0"/>
        <v>883.74356492594939</v>
      </c>
      <c r="D12">
        <v>14718.59</v>
      </c>
      <c r="E12" s="94">
        <v>-120.59</v>
      </c>
      <c r="F12" s="90">
        <v>16171.73</v>
      </c>
      <c r="G12" s="90">
        <v>1453.14</v>
      </c>
      <c r="H12" s="93"/>
      <c r="I12" s="199">
        <v>0.88370000000000004</v>
      </c>
    </row>
    <row r="13" spans="1:9" x14ac:dyDescent="0.25">
      <c r="A13" s="71">
        <v>13</v>
      </c>
      <c r="B13" t="s">
        <v>171</v>
      </c>
      <c r="C13" s="195">
        <f t="shared" si="0"/>
        <v>307.09368218930018</v>
      </c>
      <c r="D13">
        <v>5114.59</v>
      </c>
      <c r="E13" s="94">
        <v>-9604</v>
      </c>
      <c r="F13" s="90">
        <v>5114.59</v>
      </c>
      <c r="G13" s="90"/>
      <c r="H13" s="93"/>
      <c r="I13" s="199">
        <v>0.30709999999999998</v>
      </c>
    </row>
    <row r="14" spans="1:9" x14ac:dyDescent="0.25">
      <c r="A14" s="71">
        <v>14</v>
      </c>
      <c r="B14" t="s">
        <v>172</v>
      </c>
      <c r="C14" s="195">
        <f t="shared" si="0"/>
        <v>186.82999876312081</v>
      </c>
      <c r="D14">
        <v>3111.62</v>
      </c>
      <c r="E14" s="94">
        <v>-2002.97</v>
      </c>
      <c r="F14" s="90">
        <v>3111.62</v>
      </c>
      <c r="G14" s="90"/>
      <c r="H14" s="93"/>
      <c r="I14" s="199">
        <v>0.18679999999999999</v>
      </c>
    </row>
    <row r="15" spans="1:9" x14ac:dyDescent="0.25">
      <c r="A15" s="71">
        <v>15</v>
      </c>
      <c r="B15" t="s">
        <v>141</v>
      </c>
      <c r="C15" s="195">
        <f t="shared" si="0"/>
        <v>0</v>
      </c>
      <c r="D15">
        <v>0</v>
      </c>
      <c r="E15" s="94">
        <v>-3111.62</v>
      </c>
      <c r="F15" s="90">
        <v>0</v>
      </c>
      <c r="G15" s="90"/>
      <c r="H15" s="93"/>
      <c r="I15" s="199">
        <v>0</v>
      </c>
    </row>
    <row r="16" spans="1:9" x14ac:dyDescent="0.25">
      <c r="A16" s="71">
        <v>16</v>
      </c>
      <c r="B16" t="s">
        <v>142</v>
      </c>
      <c r="C16" s="195">
        <f t="shared" si="0"/>
        <v>0</v>
      </c>
      <c r="D16">
        <v>0</v>
      </c>
      <c r="E16" s="90"/>
      <c r="F16" s="90">
        <v>0</v>
      </c>
      <c r="G16" s="90"/>
      <c r="H16" s="93"/>
      <c r="I16" s="199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78F2-241F-451B-B7B0-79B2843B2A0F}">
  <dimension ref="A1:I17"/>
  <sheetViews>
    <sheetView workbookViewId="0">
      <selection activeCell="B1" sqref="B1:C17"/>
    </sheetView>
  </sheetViews>
  <sheetFormatPr baseColWidth="10" defaultRowHeight="12.5" x14ac:dyDescent="0.25"/>
  <cols>
    <col min="1" max="1" width="2.81640625" bestFit="1" customWidth="1"/>
    <col min="2" max="2" width="17.54296875" bestFit="1" customWidth="1"/>
    <col min="3" max="3" width="7.36328125" bestFit="1" customWidth="1"/>
    <col min="4" max="4" width="8.90625" bestFit="1" customWidth="1"/>
    <col min="5" max="5" width="7" bestFit="1" customWidth="1"/>
    <col min="6" max="6" width="8.36328125" bestFit="1" customWidth="1"/>
    <col min="7" max="7" width="7.36328125" bestFit="1" customWidth="1"/>
    <col min="8" max="8" width="3.81640625" bestFit="1" customWidth="1"/>
    <col min="9" max="9" width="8" bestFit="1" customWidth="1"/>
  </cols>
  <sheetData>
    <row r="1" spans="1:9" x14ac:dyDescent="0.25">
      <c r="A1" s="71">
        <v>1</v>
      </c>
      <c r="B1" t="s">
        <v>137</v>
      </c>
      <c r="C1" s="195">
        <f>D1/17076.31*1000</f>
        <v>1000</v>
      </c>
      <c r="D1">
        <v>17076.310000000001</v>
      </c>
      <c r="E1" s="90"/>
      <c r="F1" s="90">
        <v>17834.740000000002</v>
      </c>
      <c r="G1" s="90">
        <v>758.43</v>
      </c>
      <c r="H1" s="93"/>
      <c r="I1" s="199">
        <v>1</v>
      </c>
    </row>
    <row r="2" spans="1:9" x14ac:dyDescent="0.25">
      <c r="A2" s="71">
        <v>2</v>
      </c>
      <c r="B2" t="s">
        <v>153</v>
      </c>
      <c r="C2" s="195">
        <f t="shared" ref="C2:C17" si="0">D2/17076.31*1000</f>
        <v>988.27908371305034</v>
      </c>
      <c r="D2">
        <v>16876.16</v>
      </c>
      <c r="E2" s="94">
        <v>-200.15</v>
      </c>
      <c r="F2" s="90">
        <v>18457.03</v>
      </c>
      <c r="G2" s="90">
        <v>1580.87</v>
      </c>
      <c r="H2" s="93"/>
      <c r="I2" s="199">
        <v>0.98829999999999996</v>
      </c>
    </row>
    <row r="3" spans="1:9" x14ac:dyDescent="0.25">
      <c r="A3" s="71">
        <v>3</v>
      </c>
      <c r="B3" t="s">
        <v>203</v>
      </c>
      <c r="C3" s="195">
        <f t="shared" si="0"/>
        <v>968.5248159584828</v>
      </c>
      <c r="D3">
        <v>16538.830000000002</v>
      </c>
      <c r="E3" s="94">
        <v>-337.33</v>
      </c>
      <c r="F3" s="90">
        <v>18208.34</v>
      </c>
      <c r="G3" s="90">
        <v>1669.51</v>
      </c>
      <c r="H3" s="93"/>
      <c r="I3" s="199">
        <v>0.96850000000000003</v>
      </c>
    </row>
    <row r="4" spans="1:9" x14ac:dyDescent="0.25">
      <c r="A4" s="71">
        <v>4</v>
      </c>
      <c r="B4" t="s">
        <v>143</v>
      </c>
      <c r="C4" s="195">
        <f t="shared" si="0"/>
        <v>958.05709781562871</v>
      </c>
      <c r="D4">
        <v>16360.08</v>
      </c>
      <c r="E4" s="94">
        <v>-178.75</v>
      </c>
      <c r="F4" s="90">
        <v>17911.91</v>
      </c>
      <c r="G4" s="90">
        <v>1551.83</v>
      </c>
      <c r="H4" s="93"/>
      <c r="I4" s="199">
        <v>0.95809999999999995</v>
      </c>
    </row>
    <row r="5" spans="1:9" x14ac:dyDescent="0.25">
      <c r="A5" s="71">
        <v>5</v>
      </c>
      <c r="B5" t="s">
        <v>142</v>
      </c>
      <c r="C5" s="195">
        <f t="shared" si="0"/>
        <v>957.55933219764688</v>
      </c>
      <c r="D5">
        <v>16351.58</v>
      </c>
      <c r="E5" s="94">
        <v>-8.5</v>
      </c>
      <c r="F5" s="90">
        <v>17864.64</v>
      </c>
      <c r="G5" s="90">
        <v>1513.06</v>
      </c>
      <c r="H5" s="93"/>
      <c r="I5" s="199">
        <v>0.95760000000000001</v>
      </c>
    </row>
    <row r="6" spans="1:9" x14ac:dyDescent="0.25">
      <c r="A6" s="71">
        <v>6</v>
      </c>
      <c r="B6" t="s">
        <v>151</v>
      </c>
      <c r="C6" s="195">
        <f t="shared" si="0"/>
        <v>945.01739544433178</v>
      </c>
      <c r="D6">
        <v>16137.41</v>
      </c>
      <c r="E6" s="94">
        <v>-214.17</v>
      </c>
      <c r="F6" s="90">
        <v>17452.82</v>
      </c>
      <c r="G6" s="90">
        <v>1315.41</v>
      </c>
      <c r="H6" s="93"/>
      <c r="I6" s="199">
        <v>0.94499999999999995</v>
      </c>
    </row>
    <row r="7" spans="1:9" x14ac:dyDescent="0.25">
      <c r="A7" s="71">
        <v>7</v>
      </c>
      <c r="B7" t="s">
        <v>167</v>
      </c>
      <c r="C7" s="195">
        <f t="shared" si="0"/>
        <v>925.16240335294924</v>
      </c>
      <c r="D7">
        <v>15798.36</v>
      </c>
      <c r="E7" s="94">
        <v>-339.05</v>
      </c>
      <c r="F7" s="90">
        <v>17318.27</v>
      </c>
      <c r="G7" s="90">
        <v>1519.91</v>
      </c>
      <c r="H7" s="93"/>
      <c r="I7" s="199">
        <v>0.92520000000000002</v>
      </c>
    </row>
    <row r="8" spans="1:9" x14ac:dyDescent="0.25">
      <c r="A8" s="71">
        <v>8</v>
      </c>
      <c r="B8" t="s">
        <v>169</v>
      </c>
      <c r="C8" s="195">
        <f t="shared" si="0"/>
        <v>923.30661600779081</v>
      </c>
      <c r="D8">
        <v>15766.67</v>
      </c>
      <c r="E8" s="94">
        <v>-31.69</v>
      </c>
      <c r="F8" s="90">
        <v>17135.82</v>
      </c>
      <c r="G8" s="90">
        <v>1369.15</v>
      </c>
      <c r="H8" s="93"/>
      <c r="I8" s="199">
        <v>0.92330000000000001</v>
      </c>
    </row>
    <row r="9" spans="1:9" x14ac:dyDescent="0.25">
      <c r="A9" s="71">
        <v>9</v>
      </c>
      <c r="B9" t="s">
        <v>141</v>
      </c>
      <c r="C9" s="195">
        <f t="shared" si="0"/>
        <v>920.17889110703652</v>
      </c>
      <c r="D9">
        <v>15713.26</v>
      </c>
      <c r="E9" s="94">
        <v>-53.41</v>
      </c>
      <c r="F9" s="90">
        <v>17177.21</v>
      </c>
      <c r="G9" s="90">
        <v>1463.95</v>
      </c>
      <c r="H9" s="93"/>
      <c r="I9" s="199">
        <v>0.92020000000000002</v>
      </c>
    </row>
    <row r="10" spans="1:9" x14ac:dyDescent="0.25">
      <c r="A10" s="71">
        <v>10</v>
      </c>
      <c r="B10" t="s">
        <v>149</v>
      </c>
      <c r="C10" s="195">
        <f t="shared" si="0"/>
        <v>891.24114050400817</v>
      </c>
      <c r="D10">
        <v>15219.11</v>
      </c>
      <c r="E10" s="94">
        <v>-494.15</v>
      </c>
      <c r="F10" s="90">
        <v>16697.98</v>
      </c>
      <c r="G10" s="90">
        <v>1478.87</v>
      </c>
      <c r="H10" s="93"/>
      <c r="I10" s="199">
        <v>0.89119999999999999</v>
      </c>
    </row>
    <row r="11" spans="1:9" x14ac:dyDescent="0.25">
      <c r="A11" s="71">
        <v>11</v>
      </c>
      <c r="B11" t="s">
        <v>139</v>
      </c>
      <c r="C11" s="195">
        <f t="shared" si="0"/>
        <v>887.17293138857269</v>
      </c>
      <c r="D11">
        <v>15149.64</v>
      </c>
      <c r="E11" s="94">
        <v>-69.47</v>
      </c>
      <c r="F11" s="90">
        <v>16534.25</v>
      </c>
      <c r="G11" s="90">
        <v>1384.61</v>
      </c>
      <c r="H11" s="93"/>
      <c r="I11" s="199">
        <v>0.88719999999999999</v>
      </c>
    </row>
    <row r="12" spans="1:9" x14ac:dyDescent="0.25">
      <c r="A12" s="71">
        <v>12</v>
      </c>
      <c r="B12" t="s">
        <v>147</v>
      </c>
      <c r="C12" s="195">
        <f t="shared" si="0"/>
        <v>883.70262662132507</v>
      </c>
      <c r="D12">
        <v>15090.38</v>
      </c>
      <c r="E12" s="94">
        <v>-59.26</v>
      </c>
      <c r="F12" s="90">
        <v>16515.54</v>
      </c>
      <c r="G12" s="90">
        <v>1425.16</v>
      </c>
      <c r="H12" s="93"/>
      <c r="I12" s="199">
        <v>0.88370000000000004</v>
      </c>
    </row>
    <row r="13" spans="1:9" x14ac:dyDescent="0.25">
      <c r="A13" s="71">
        <v>13</v>
      </c>
      <c r="B13" t="s">
        <v>170</v>
      </c>
      <c r="C13" s="195">
        <f t="shared" si="0"/>
        <v>859.2916151088848</v>
      </c>
      <c r="D13">
        <v>14673.53</v>
      </c>
      <c r="E13" s="94">
        <v>-416.85</v>
      </c>
      <c r="F13" s="90">
        <v>15325.39</v>
      </c>
      <c r="G13" s="90">
        <v>651.86</v>
      </c>
      <c r="H13" s="93"/>
      <c r="I13" s="199">
        <v>0.85929999999999995</v>
      </c>
    </row>
    <row r="14" spans="1:9" x14ac:dyDescent="0.25">
      <c r="A14" s="71">
        <v>14</v>
      </c>
      <c r="B14" t="s">
        <v>152</v>
      </c>
      <c r="C14" s="195">
        <f t="shared" si="0"/>
        <v>854.68406230620076</v>
      </c>
      <c r="D14">
        <v>14594.85</v>
      </c>
      <c r="E14" s="94">
        <v>-78.680000000000007</v>
      </c>
      <c r="F14" s="90">
        <v>15953.67</v>
      </c>
      <c r="G14" s="90">
        <v>1358.82</v>
      </c>
      <c r="H14" s="93"/>
      <c r="I14" s="199">
        <v>0.85470000000000002</v>
      </c>
    </row>
    <row r="15" spans="1:9" x14ac:dyDescent="0.25">
      <c r="A15" s="71">
        <v>15</v>
      </c>
      <c r="B15" t="s">
        <v>168</v>
      </c>
      <c r="C15" s="195">
        <f t="shared" si="0"/>
        <v>852.27663353499656</v>
      </c>
      <c r="D15">
        <v>14553.74</v>
      </c>
      <c r="E15" s="94">
        <v>-41.11</v>
      </c>
      <c r="F15" s="90">
        <v>15899.78</v>
      </c>
      <c r="G15" s="90">
        <v>1346.04</v>
      </c>
      <c r="H15" s="93"/>
      <c r="I15" s="199">
        <v>0.85229999999999995</v>
      </c>
    </row>
    <row r="16" spans="1:9" x14ac:dyDescent="0.25">
      <c r="A16" s="71">
        <v>16</v>
      </c>
      <c r="B16" t="s">
        <v>174</v>
      </c>
      <c r="C16" s="195">
        <f t="shared" si="0"/>
        <v>840.56918620006309</v>
      </c>
      <c r="D16">
        <v>14353.82</v>
      </c>
      <c r="E16" s="94">
        <v>-199.92</v>
      </c>
      <c r="F16" s="90">
        <v>15150.43</v>
      </c>
      <c r="G16" s="90">
        <v>696.61</v>
      </c>
      <c r="H16" s="93">
        <v>100</v>
      </c>
      <c r="I16" s="199">
        <v>0.84060000000000001</v>
      </c>
    </row>
    <row r="17" spans="1:9" x14ac:dyDescent="0.25">
      <c r="A17" s="71">
        <v>17</v>
      </c>
      <c r="B17" t="s">
        <v>144</v>
      </c>
      <c r="C17" s="195">
        <f t="shared" si="0"/>
        <v>832.78881678770165</v>
      </c>
      <c r="D17">
        <v>14220.96</v>
      </c>
      <c r="E17" s="94">
        <v>-132.86000000000001</v>
      </c>
      <c r="F17" s="90">
        <v>14220.96</v>
      </c>
      <c r="G17" s="90"/>
      <c r="H17" s="93"/>
      <c r="I17" s="199">
        <v>0.83279999999999998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5FC6-85BC-40AF-B2E8-FBF0CC5C7801}">
  <dimension ref="A1:A18"/>
  <sheetViews>
    <sheetView workbookViewId="0">
      <selection activeCell="A6" sqref="A6:XFD6"/>
    </sheetView>
  </sheetViews>
  <sheetFormatPr baseColWidth="10" defaultRowHeight="12.5" x14ac:dyDescent="0.25"/>
  <cols>
    <col min="1" max="1" width="19.26953125" bestFit="1" customWidth="1"/>
  </cols>
  <sheetData>
    <row r="1" spans="1:1" x14ac:dyDescent="0.25">
      <c r="A1" t="s">
        <v>94</v>
      </c>
    </row>
    <row r="2" spans="1:1" x14ac:dyDescent="0.25">
      <c r="A2" t="s">
        <v>89</v>
      </c>
    </row>
    <row r="3" spans="1:1" x14ac:dyDescent="0.25">
      <c r="A3" t="s">
        <v>95</v>
      </c>
    </row>
    <row r="4" spans="1:1" x14ac:dyDescent="0.25">
      <c r="A4" t="s">
        <v>90</v>
      </c>
    </row>
    <row r="5" spans="1:1" x14ac:dyDescent="0.25">
      <c r="A5" t="s">
        <v>86</v>
      </c>
    </row>
    <row r="6" spans="1:1" x14ac:dyDescent="0.25">
      <c r="A6" t="s">
        <v>91</v>
      </c>
    </row>
    <row r="7" spans="1:1" x14ac:dyDescent="0.25">
      <c r="A7" t="s">
        <v>96</v>
      </c>
    </row>
    <row r="8" spans="1:1" x14ac:dyDescent="0.25">
      <c r="A8" t="s">
        <v>85</v>
      </c>
    </row>
    <row r="9" spans="1:1" x14ac:dyDescent="0.25">
      <c r="A9" t="s">
        <v>97</v>
      </c>
    </row>
    <row r="10" spans="1:1" x14ac:dyDescent="0.25">
      <c r="A10" t="s">
        <v>92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93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87</v>
      </c>
    </row>
    <row r="18" spans="1:1" x14ac:dyDescent="0.25">
      <c r="A18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74CF2-B57F-4BB1-B2E0-AA5EC578BBD8}">
  <dimension ref="A1:I13"/>
  <sheetViews>
    <sheetView workbookViewId="0">
      <selection activeCell="J14" sqref="J14"/>
    </sheetView>
  </sheetViews>
  <sheetFormatPr baseColWidth="10" defaultRowHeight="12.5" x14ac:dyDescent="0.25"/>
  <cols>
    <col min="1" max="1" width="2.81640625" bestFit="1" customWidth="1"/>
    <col min="2" max="2" width="17.54296875" bestFit="1" customWidth="1"/>
    <col min="3" max="3" width="7.36328125" style="195" bestFit="1" customWidth="1"/>
    <col min="4" max="4" width="8.90625" bestFit="1" customWidth="1"/>
    <col min="5" max="5" width="8" bestFit="1" customWidth="1"/>
    <col min="6" max="6" width="8.36328125" bestFit="1" customWidth="1"/>
    <col min="7" max="7" width="7.36328125" bestFit="1" customWidth="1"/>
    <col min="8" max="8" width="3.81640625" bestFit="1" customWidth="1"/>
    <col min="9" max="9" width="8" bestFit="1" customWidth="1"/>
  </cols>
  <sheetData>
    <row r="1" spans="1:9" x14ac:dyDescent="0.25">
      <c r="A1" s="71">
        <v>1</v>
      </c>
      <c r="B1" t="s">
        <v>137</v>
      </c>
      <c r="C1" s="195">
        <f>D1/13001.51*1000</f>
        <v>1000</v>
      </c>
      <c r="D1">
        <v>13001.51</v>
      </c>
      <c r="E1" s="90"/>
      <c r="F1" s="90">
        <v>14418.22</v>
      </c>
      <c r="G1" s="90">
        <v>1416.71</v>
      </c>
      <c r="H1" s="93"/>
      <c r="I1" s="199">
        <v>1</v>
      </c>
    </row>
    <row r="2" spans="1:9" x14ac:dyDescent="0.25">
      <c r="A2" s="71">
        <v>2</v>
      </c>
      <c r="B2" t="s">
        <v>166</v>
      </c>
      <c r="C2" s="195">
        <f t="shared" ref="C2:C13" si="0">D2/13001.51*1000</f>
        <v>989.86194680464041</v>
      </c>
      <c r="D2">
        <v>12869.7</v>
      </c>
      <c r="E2" s="94">
        <v>-131.81</v>
      </c>
      <c r="F2" s="90">
        <v>14376.88</v>
      </c>
      <c r="G2" s="90">
        <v>1507.18</v>
      </c>
      <c r="H2" s="93"/>
      <c r="I2" s="199">
        <v>0.9899</v>
      </c>
    </row>
    <row r="3" spans="1:9" x14ac:dyDescent="0.25">
      <c r="A3" s="71">
        <v>3</v>
      </c>
      <c r="B3" t="s">
        <v>169</v>
      </c>
      <c r="C3" s="195">
        <f t="shared" si="0"/>
        <v>987.93832408697142</v>
      </c>
      <c r="D3">
        <v>12844.69</v>
      </c>
      <c r="E3" s="94">
        <v>-25.01</v>
      </c>
      <c r="F3" s="90">
        <v>14059.75</v>
      </c>
      <c r="G3" s="90">
        <v>1215.06</v>
      </c>
      <c r="H3" s="93"/>
      <c r="I3" s="199">
        <v>0.9879</v>
      </c>
    </row>
    <row r="4" spans="1:9" x14ac:dyDescent="0.25">
      <c r="A4" s="71">
        <v>4</v>
      </c>
      <c r="B4" t="s">
        <v>153</v>
      </c>
      <c r="C4" s="195">
        <f t="shared" si="0"/>
        <v>973.14542695425382</v>
      </c>
      <c r="D4">
        <v>12652.36</v>
      </c>
      <c r="E4" s="94">
        <v>-192.33</v>
      </c>
      <c r="F4" s="90">
        <v>13912.95</v>
      </c>
      <c r="G4" s="90">
        <v>1260.5899999999999</v>
      </c>
      <c r="H4" s="93"/>
      <c r="I4" s="199">
        <v>0.97309999999999997</v>
      </c>
    </row>
    <row r="5" spans="1:9" x14ac:dyDescent="0.25">
      <c r="A5" s="71">
        <v>5</v>
      </c>
      <c r="B5" t="s">
        <v>141</v>
      </c>
      <c r="C5" s="195">
        <f t="shared" si="0"/>
        <v>962.36437152300005</v>
      </c>
      <c r="D5">
        <v>12512.19</v>
      </c>
      <c r="E5" s="94">
        <v>-140.16999999999999</v>
      </c>
      <c r="F5" s="90">
        <v>13714.36</v>
      </c>
      <c r="G5" s="90">
        <v>1202.17</v>
      </c>
      <c r="H5" s="93"/>
      <c r="I5" s="199">
        <v>0.96240000000000003</v>
      </c>
    </row>
    <row r="6" spans="1:9" x14ac:dyDescent="0.25">
      <c r="A6" s="71">
        <v>6</v>
      </c>
      <c r="B6" t="s">
        <v>203</v>
      </c>
      <c r="C6" s="195">
        <f t="shared" si="0"/>
        <v>942.95508752444914</v>
      </c>
      <c r="D6">
        <v>12259.84</v>
      </c>
      <c r="E6" s="94">
        <v>-252.35</v>
      </c>
      <c r="F6" s="90">
        <v>13492.95</v>
      </c>
      <c r="G6" s="90">
        <v>1233.1099999999999</v>
      </c>
      <c r="H6" s="93"/>
      <c r="I6" s="199">
        <v>0.94299999999999995</v>
      </c>
    </row>
    <row r="7" spans="1:9" x14ac:dyDescent="0.25">
      <c r="A7" s="71">
        <v>7</v>
      </c>
      <c r="B7" t="s">
        <v>148</v>
      </c>
      <c r="C7" s="195">
        <f t="shared" si="0"/>
        <v>939.8400647309428</v>
      </c>
      <c r="D7">
        <v>12219.34</v>
      </c>
      <c r="E7" s="94">
        <v>-40.5</v>
      </c>
      <c r="F7" s="90">
        <v>13368.62</v>
      </c>
      <c r="G7" s="90">
        <v>1149.28</v>
      </c>
      <c r="H7" s="93"/>
      <c r="I7" s="199">
        <v>0.93979999999999997</v>
      </c>
    </row>
    <row r="8" spans="1:9" x14ac:dyDescent="0.25">
      <c r="A8" s="71">
        <v>8</v>
      </c>
      <c r="B8" t="s">
        <v>174</v>
      </c>
      <c r="C8" s="195">
        <f t="shared" si="0"/>
        <v>927.58225775313781</v>
      </c>
      <c r="D8">
        <v>12059.97</v>
      </c>
      <c r="E8" s="94">
        <v>-159.37</v>
      </c>
      <c r="F8" s="90">
        <v>13187.09</v>
      </c>
      <c r="G8" s="90">
        <v>1127.1199999999999</v>
      </c>
      <c r="H8" s="93"/>
      <c r="I8" s="199">
        <v>0.92759999999999998</v>
      </c>
    </row>
    <row r="9" spans="1:9" x14ac:dyDescent="0.25">
      <c r="A9" s="71">
        <v>9</v>
      </c>
      <c r="B9" t="s">
        <v>147</v>
      </c>
      <c r="C9" s="195">
        <f t="shared" si="0"/>
        <v>918.86865448705578</v>
      </c>
      <c r="D9">
        <v>11946.68</v>
      </c>
      <c r="E9" s="94">
        <v>-113.29</v>
      </c>
      <c r="F9" s="90">
        <v>13284.61</v>
      </c>
      <c r="G9" s="90">
        <v>1237.93</v>
      </c>
      <c r="H9" s="93">
        <v>100</v>
      </c>
      <c r="I9" s="199">
        <v>0.91890000000000005</v>
      </c>
    </row>
    <row r="10" spans="1:9" x14ac:dyDescent="0.25">
      <c r="A10" s="71">
        <v>10</v>
      </c>
      <c r="B10" t="s">
        <v>151</v>
      </c>
      <c r="C10" s="195">
        <f t="shared" si="0"/>
        <v>911.6764129704934</v>
      </c>
      <c r="D10">
        <v>11853.17</v>
      </c>
      <c r="E10" s="94">
        <v>-93.51</v>
      </c>
      <c r="F10" s="90">
        <v>13164.77</v>
      </c>
      <c r="G10" s="90">
        <v>1311.6</v>
      </c>
      <c r="H10" s="93"/>
      <c r="I10" s="199">
        <v>0.91169999999999995</v>
      </c>
    </row>
    <row r="11" spans="1:9" x14ac:dyDescent="0.25">
      <c r="A11" s="71">
        <v>11</v>
      </c>
      <c r="B11" t="s">
        <v>167</v>
      </c>
      <c r="C11" s="195">
        <f t="shared" si="0"/>
        <v>898.69484390659238</v>
      </c>
      <c r="D11">
        <v>11684.39</v>
      </c>
      <c r="E11" s="94">
        <v>-168.78</v>
      </c>
      <c r="F11" s="90">
        <v>12870.54</v>
      </c>
      <c r="G11" s="90">
        <v>1186.1500000000001</v>
      </c>
      <c r="H11" s="93"/>
      <c r="I11" s="199">
        <v>0.89870000000000005</v>
      </c>
    </row>
    <row r="12" spans="1:9" x14ac:dyDescent="0.25">
      <c r="A12" s="71">
        <v>12</v>
      </c>
      <c r="B12" t="s">
        <v>142</v>
      </c>
      <c r="C12" s="195">
        <f t="shared" si="0"/>
        <v>897.39499488905517</v>
      </c>
      <c r="D12">
        <v>11667.49</v>
      </c>
      <c r="E12" s="94">
        <v>-16.899999999999999</v>
      </c>
      <c r="F12" s="90">
        <v>12961.18</v>
      </c>
      <c r="G12" s="90">
        <v>1293.69</v>
      </c>
      <c r="H12" s="93"/>
      <c r="I12" s="199">
        <v>0.89739999999999998</v>
      </c>
    </row>
    <row r="13" spans="1:9" x14ac:dyDescent="0.25">
      <c r="A13" s="71">
        <v>13</v>
      </c>
      <c r="B13" t="s">
        <v>175</v>
      </c>
      <c r="C13" s="195">
        <f t="shared" si="0"/>
        <v>794.90382270982377</v>
      </c>
      <c r="D13">
        <v>10334.950000000001</v>
      </c>
      <c r="E13" s="94">
        <v>-1332.54</v>
      </c>
      <c r="F13" s="90">
        <v>11411.93</v>
      </c>
      <c r="G13" s="90">
        <v>1076.98</v>
      </c>
      <c r="H13" s="93"/>
      <c r="I13" s="199">
        <v>0.79490000000000005</v>
      </c>
    </row>
  </sheetData>
  <sortState xmlns:xlrd2="http://schemas.microsoft.com/office/spreadsheetml/2017/richdata2" ref="A1:E22">
    <sortCondition ref="B1:B22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FA7B5-49DB-4F75-851A-7269037F1C05}">
  <dimension ref="A1:H11"/>
  <sheetViews>
    <sheetView workbookViewId="0">
      <selection activeCell="H11" sqref="H11"/>
    </sheetView>
  </sheetViews>
  <sheetFormatPr baseColWidth="10" defaultRowHeight="12.5" x14ac:dyDescent="0.25"/>
  <cols>
    <col min="1" max="1" width="2.81640625" bestFit="1" customWidth="1"/>
    <col min="2" max="2" width="17" bestFit="1" customWidth="1"/>
    <col min="3" max="3" width="7.36328125" style="195" bestFit="1" customWidth="1"/>
    <col min="4" max="4" width="7.90625" style="195" bestFit="1" customWidth="1"/>
    <col min="5" max="8" width="10.90625" style="195"/>
  </cols>
  <sheetData>
    <row r="1" spans="1:4" x14ac:dyDescent="0.25">
      <c r="A1" s="71">
        <v>1</v>
      </c>
      <c r="B1" s="195" t="s">
        <v>155</v>
      </c>
      <c r="C1" s="195">
        <f>D1/3861.91*1000</f>
        <v>1000</v>
      </c>
      <c r="D1" s="195">
        <v>3861.91</v>
      </c>
    </row>
    <row r="2" spans="1:4" x14ac:dyDescent="0.25">
      <c r="A2" s="71">
        <v>2</v>
      </c>
      <c r="B2" s="195" t="s">
        <v>147</v>
      </c>
      <c r="C2" s="195">
        <f t="shared" ref="C2:C11" si="0">D2/3861.91*1000</f>
        <v>993.87867661338566</v>
      </c>
      <c r="D2" s="195">
        <v>3838.27</v>
      </c>
    </row>
    <row r="3" spans="1:4" x14ac:dyDescent="0.25">
      <c r="A3" s="71">
        <v>3</v>
      </c>
      <c r="B3" s="195" t="s">
        <v>156</v>
      </c>
      <c r="C3" s="195">
        <f t="shared" si="0"/>
        <v>992.30950488229917</v>
      </c>
      <c r="D3" s="195">
        <v>3832.21</v>
      </c>
    </row>
    <row r="4" spans="1:4" x14ac:dyDescent="0.25">
      <c r="A4" s="71">
        <v>4</v>
      </c>
      <c r="B4" s="195" t="s">
        <v>157</v>
      </c>
      <c r="C4" s="195">
        <f t="shared" si="0"/>
        <v>991.5844750395529</v>
      </c>
      <c r="D4" s="195">
        <v>3829.41</v>
      </c>
    </row>
    <row r="5" spans="1:4" x14ac:dyDescent="0.25">
      <c r="A5" s="71">
        <v>5</v>
      </c>
      <c r="B5" s="195" t="s">
        <v>158</v>
      </c>
      <c r="C5" s="195">
        <f t="shared" si="0"/>
        <v>965.89770346797309</v>
      </c>
      <c r="D5" s="195">
        <v>3730.21</v>
      </c>
    </row>
    <row r="6" spans="1:4" x14ac:dyDescent="0.25">
      <c r="A6" s="71">
        <v>6</v>
      </c>
      <c r="B6" s="195" t="s">
        <v>159</v>
      </c>
      <c r="C6" s="195">
        <f t="shared" si="0"/>
        <v>956.21855506731129</v>
      </c>
      <c r="D6" s="195">
        <v>3692.83</v>
      </c>
    </row>
    <row r="7" spans="1:4" x14ac:dyDescent="0.25">
      <c r="A7" s="71">
        <v>7</v>
      </c>
      <c r="B7" s="195" t="s">
        <v>160</v>
      </c>
      <c r="C7" s="195">
        <f t="shared" si="0"/>
        <v>936.90686732730694</v>
      </c>
      <c r="D7" s="195">
        <v>3618.25</v>
      </c>
    </row>
    <row r="8" spans="1:4" x14ac:dyDescent="0.25">
      <c r="A8" s="71">
        <v>8</v>
      </c>
      <c r="B8" s="195" t="s">
        <v>161</v>
      </c>
      <c r="C8" s="195">
        <f t="shared" si="0"/>
        <v>933.6209285042894</v>
      </c>
      <c r="D8" s="195">
        <v>3605.56</v>
      </c>
    </row>
    <row r="9" spans="1:4" x14ac:dyDescent="0.25">
      <c r="A9" s="71">
        <v>9</v>
      </c>
      <c r="B9" s="195" t="s">
        <v>162</v>
      </c>
      <c r="C9" s="195">
        <f t="shared" si="0"/>
        <v>907.90826300975436</v>
      </c>
      <c r="D9" s="195">
        <v>3506.26</v>
      </c>
    </row>
    <row r="10" spans="1:4" x14ac:dyDescent="0.25">
      <c r="A10" s="71">
        <v>10</v>
      </c>
      <c r="B10" s="195" t="s">
        <v>229</v>
      </c>
      <c r="C10" s="195">
        <f t="shared" si="0"/>
        <v>848.01302982203106</v>
      </c>
      <c r="D10" s="195">
        <v>3274.95</v>
      </c>
    </row>
    <row r="11" spans="1:4" x14ac:dyDescent="0.25">
      <c r="A11">
        <v>11</v>
      </c>
      <c r="B11" s="195" t="s">
        <v>164</v>
      </c>
      <c r="C11" s="195">
        <f t="shared" si="0"/>
        <v>820.4489488361977</v>
      </c>
      <c r="D11" s="195">
        <v>3168.5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EA5A-75C3-4680-8BC4-3694AB839239}">
  <dimension ref="A1:D17"/>
  <sheetViews>
    <sheetView workbookViewId="0">
      <selection activeCell="B1" sqref="B1:C17"/>
    </sheetView>
  </sheetViews>
  <sheetFormatPr baseColWidth="10" defaultRowHeight="12.5" x14ac:dyDescent="0.25"/>
  <cols>
    <col min="1" max="1" width="2.81640625" bestFit="1" customWidth="1"/>
    <col min="2" max="2" width="17.90625" bestFit="1" customWidth="1"/>
    <col min="3" max="3" width="7.36328125" bestFit="1" customWidth="1"/>
    <col min="4" max="4" width="8.81640625" bestFit="1" customWidth="1"/>
  </cols>
  <sheetData>
    <row r="1" spans="1:4" x14ac:dyDescent="0.25">
      <c r="A1">
        <v>1</v>
      </c>
      <c r="B1" t="s">
        <v>137</v>
      </c>
      <c r="C1" s="195">
        <f>D1/14437.64*1000</f>
        <v>1000</v>
      </c>
      <c r="D1">
        <v>14437.64</v>
      </c>
    </row>
    <row r="2" spans="1:4" x14ac:dyDescent="0.25">
      <c r="A2">
        <v>2</v>
      </c>
      <c r="B2" t="s">
        <v>138</v>
      </c>
      <c r="C2" s="195">
        <f t="shared" ref="C2:C17" si="0">D2/14437.64*1000</f>
        <v>973.84891159496988</v>
      </c>
      <c r="D2">
        <v>14060.08</v>
      </c>
    </row>
    <row r="3" spans="1:4" x14ac:dyDescent="0.25">
      <c r="A3">
        <v>3</v>
      </c>
      <c r="B3" t="s">
        <v>139</v>
      </c>
      <c r="C3" s="195">
        <f t="shared" si="0"/>
        <v>925.35483638600226</v>
      </c>
      <c r="D3">
        <v>13359.94</v>
      </c>
    </row>
    <row r="4" spans="1:4" x14ac:dyDescent="0.25">
      <c r="A4">
        <v>4</v>
      </c>
      <c r="B4" t="s">
        <v>140</v>
      </c>
      <c r="C4" s="195">
        <f t="shared" si="0"/>
        <v>896.13953527030731</v>
      </c>
      <c r="D4">
        <v>12938.14</v>
      </c>
    </row>
    <row r="5" spans="1:4" x14ac:dyDescent="0.25">
      <c r="A5">
        <v>5</v>
      </c>
      <c r="B5" t="s">
        <v>141</v>
      </c>
      <c r="C5" s="195">
        <f t="shared" si="0"/>
        <v>892.3030356761908</v>
      </c>
      <c r="D5">
        <v>12882.75</v>
      </c>
    </row>
    <row r="6" spans="1:4" x14ac:dyDescent="0.25">
      <c r="A6">
        <v>6</v>
      </c>
      <c r="B6" t="s">
        <v>142</v>
      </c>
      <c r="C6" s="195">
        <f t="shared" si="0"/>
        <v>887.78152107962239</v>
      </c>
      <c r="D6">
        <v>12817.47</v>
      </c>
    </row>
    <row r="7" spans="1:4" x14ac:dyDescent="0.25">
      <c r="A7">
        <v>7</v>
      </c>
      <c r="B7" t="s">
        <v>143</v>
      </c>
      <c r="C7" s="195">
        <f t="shared" si="0"/>
        <v>877.59980162962927</v>
      </c>
      <c r="D7">
        <v>12670.47</v>
      </c>
    </row>
    <row r="8" spans="1:4" x14ac:dyDescent="0.25">
      <c r="A8">
        <v>8</v>
      </c>
      <c r="B8" t="s">
        <v>144</v>
      </c>
      <c r="C8" s="195">
        <f t="shared" si="0"/>
        <v>873.81247904782231</v>
      </c>
      <c r="D8">
        <v>12615.79</v>
      </c>
    </row>
    <row r="9" spans="1:4" x14ac:dyDescent="0.25">
      <c r="A9">
        <v>9</v>
      </c>
      <c r="B9" t="s">
        <v>145</v>
      </c>
      <c r="C9" s="195">
        <f t="shared" si="0"/>
        <v>871.02462729365743</v>
      </c>
      <c r="D9">
        <v>12575.54</v>
      </c>
    </row>
    <row r="10" spans="1:4" x14ac:dyDescent="0.25">
      <c r="A10">
        <v>10</v>
      </c>
      <c r="B10" t="s">
        <v>146</v>
      </c>
      <c r="C10" s="195">
        <f t="shared" si="0"/>
        <v>865.44061217761362</v>
      </c>
      <c r="D10">
        <v>12494.92</v>
      </c>
    </row>
    <row r="11" spans="1:4" x14ac:dyDescent="0.25">
      <c r="A11">
        <v>11</v>
      </c>
      <c r="B11" t="s">
        <v>147</v>
      </c>
      <c r="C11" s="195">
        <f t="shared" si="0"/>
        <v>864.54434381242368</v>
      </c>
      <c r="D11">
        <v>12481.98</v>
      </c>
    </row>
    <row r="12" spans="1:4" x14ac:dyDescent="0.25">
      <c r="A12">
        <v>12</v>
      </c>
      <c r="B12" t="s">
        <v>148</v>
      </c>
      <c r="C12" s="195">
        <f t="shared" si="0"/>
        <v>864.02417569630495</v>
      </c>
      <c r="D12">
        <v>12474.47</v>
      </c>
    </row>
    <row r="13" spans="1:4" x14ac:dyDescent="0.25">
      <c r="A13">
        <v>13</v>
      </c>
      <c r="B13" t="s">
        <v>149</v>
      </c>
      <c r="C13" s="195">
        <f t="shared" si="0"/>
        <v>851.2416156657182</v>
      </c>
      <c r="D13">
        <v>12289.92</v>
      </c>
    </row>
    <row r="14" spans="1:4" x14ac:dyDescent="0.25">
      <c r="A14">
        <v>14</v>
      </c>
      <c r="B14" t="s">
        <v>150</v>
      </c>
      <c r="C14" s="195">
        <f t="shared" si="0"/>
        <v>698.15080581036796</v>
      </c>
      <c r="D14">
        <v>10079.65</v>
      </c>
    </row>
    <row r="15" spans="1:4" x14ac:dyDescent="0.25">
      <c r="A15">
        <v>15</v>
      </c>
      <c r="B15" t="s">
        <v>151</v>
      </c>
      <c r="C15" s="195">
        <f t="shared" si="0"/>
        <v>441.39831717649145</v>
      </c>
      <c r="D15">
        <v>6372.75</v>
      </c>
    </row>
    <row r="16" spans="1:4" x14ac:dyDescent="0.25">
      <c r="A16">
        <v>16</v>
      </c>
      <c r="B16" t="s">
        <v>152</v>
      </c>
      <c r="C16" s="195">
        <f t="shared" si="0"/>
        <v>364.58105341316173</v>
      </c>
      <c r="D16">
        <v>5263.69</v>
      </c>
    </row>
    <row r="17" spans="1:4" x14ac:dyDescent="0.25">
      <c r="A17">
        <v>17</v>
      </c>
      <c r="B17" t="s">
        <v>153</v>
      </c>
      <c r="C17" s="195">
        <f t="shared" si="0"/>
        <v>57.767751516175778</v>
      </c>
      <c r="D17">
        <v>834.03</v>
      </c>
    </row>
  </sheetData>
  <sortState xmlns:xlrd2="http://schemas.microsoft.com/office/spreadsheetml/2017/richdata2" ref="A1:D18">
    <sortCondition ref="A1:A1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93D10-FA66-4BE4-B5E8-9E01E24B7738}">
  <dimension ref="A1:I11"/>
  <sheetViews>
    <sheetView workbookViewId="0">
      <selection activeCell="B1" sqref="B1:B10"/>
    </sheetView>
  </sheetViews>
  <sheetFormatPr baseColWidth="10" defaultRowHeight="12.5" x14ac:dyDescent="0.25"/>
  <cols>
    <col min="1" max="1" width="2.81640625" bestFit="1" customWidth="1"/>
    <col min="2" max="2" width="17.90625" bestFit="1" customWidth="1"/>
    <col min="4" max="4" width="11.36328125" bestFit="1" customWidth="1"/>
    <col min="6" max="6" width="9.36328125" bestFit="1" customWidth="1"/>
    <col min="7" max="7" width="7.36328125" bestFit="1" customWidth="1"/>
    <col min="8" max="8" width="4.453125" bestFit="1" customWidth="1"/>
  </cols>
  <sheetData>
    <row r="1" spans="1:9" x14ac:dyDescent="0.25">
      <c r="A1" s="71">
        <v>1</v>
      </c>
      <c r="B1" s="71" t="s">
        <v>112</v>
      </c>
      <c r="C1" s="73">
        <v>9806943</v>
      </c>
      <c r="D1" s="73" t="s">
        <v>113</v>
      </c>
      <c r="E1" s="71"/>
      <c r="F1" s="71" t="s">
        <v>114</v>
      </c>
      <c r="G1" s="71" t="s">
        <v>115</v>
      </c>
      <c r="H1" s="74" t="s">
        <v>116</v>
      </c>
      <c r="I1" s="72"/>
    </row>
    <row r="2" spans="1:9" x14ac:dyDescent="0.25">
      <c r="A2" s="71">
        <v>2</v>
      </c>
      <c r="B2" s="71" t="s">
        <v>117</v>
      </c>
      <c r="C2" s="73" t="s">
        <v>118</v>
      </c>
      <c r="D2" s="73"/>
      <c r="E2" s="71"/>
      <c r="F2" s="71"/>
      <c r="G2" s="71" t="s">
        <v>115</v>
      </c>
      <c r="H2" s="74" t="s">
        <v>116</v>
      </c>
      <c r="I2" s="72"/>
    </row>
    <row r="3" spans="1:9" x14ac:dyDescent="0.25">
      <c r="A3" s="71">
        <v>3</v>
      </c>
      <c r="B3" s="71" t="s">
        <v>119</v>
      </c>
      <c r="C3" s="73" t="s">
        <v>120</v>
      </c>
      <c r="D3" s="73">
        <v>9908323</v>
      </c>
      <c r="E3" s="71"/>
      <c r="F3" s="71"/>
      <c r="G3" s="71" t="s">
        <v>115</v>
      </c>
      <c r="H3" s="74" t="s">
        <v>116</v>
      </c>
      <c r="I3" s="72"/>
    </row>
    <row r="4" spans="1:9" x14ac:dyDescent="0.25">
      <c r="A4" s="71">
        <v>4</v>
      </c>
      <c r="B4" s="71" t="s">
        <v>91</v>
      </c>
      <c r="C4" s="73"/>
      <c r="D4" s="73" t="s">
        <v>121</v>
      </c>
      <c r="E4" s="71"/>
      <c r="F4" s="71"/>
      <c r="G4" s="71" t="s">
        <v>115</v>
      </c>
      <c r="H4" s="74" t="s">
        <v>116</v>
      </c>
      <c r="I4" s="72"/>
    </row>
    <row r="5" spans="1:9" x14ac:dyDescent="0.25">
      <c r="A5" s="71">
        <v>5</v>
      </c>
      <c r="B5" s="71" t="s">
        <v>94</v>
      </c>
      <c r="C5" s="73"/>
      <c r="D5" s="73" t="s">
        <v>122</v>
      </c>
      <c r="E5" s="71"/>
      <c r="F5" s="71"/>
      <c r="G5" s="71" t="s">
        <v>115</v>
      </c>
      <c r="H5" s="74" t="s">
        <v>116</v>
      </c>
      <c r="I5" s="72"/>
    </row>
    <row r="6" spans="1:9" x14ac:dyDescent="0.25">
      <c r="A6" s="71">
        <v>6</v>
      </c>
      <c r="B6" s="71" t="s">
        <v>123</v>
      </c>
      <c r="C6" s="73"/>
      <c r="D6" s="73" t="s">
        <v>124</v>
      </c>
      <c r="E6" s="71"/>
      <c r="F6" s="71" t="s">
        <v>125</v>
      </c>
      <c r="G6" s="71" t="s">
        <v>115</v>
      </c>
      <c r="H6" s="74" t="s">
        <v>116</v>
      </c>
      <c r="I6" s="72"/>
    </row>
    <row r="7" spans="1:9" x14ac:dyDescent="0.25">
      <c r="A7" s="71">
        <v>7</v>
      </c>
      <c r="B7" s="71" t="s">
        <v>126</v>
      </c>
      <c r="C7" s="73" t="s">
        <v>127</v>
      </c>
      <c r="D7" s="73"/>
      <c r="E7" s="71"/>
      <c r="F7" s="71"/>
      <c r="G7" s="71" t="s">
        <v>128</v>
      </c>
      <c r="H7" s="74" t="s">
        <v>116</v>
      </c>
      <c r="I7" s="72"/>
    </row>
    <row r="8" spans="1:9" x14ac:dyDescent="0.25">
      <c r="A8" s="71">
        <v>8</v>
      </c>
      <c r="B8" s="71" t="s">
        <v>129</v>
      </c>
      <c r="C8" s="73">
        <v>601457</v>
      </c>
      <c r="D8" s="73"/>
      <c r="E8" s="71"/>
      <c r="F8" s="71"/>
      <c r="G8" s="71" t="s">
        <v>128</v>
      </c>
      <c r="H8" s="74" t="s">
        <v>116</v>
      </c>
      <c r="I8" s="72"/>
    </row>
    <row r="9" spans="1:9" x14ac:dyDescent="0.25">
      <c r="A9" s="71">
        <v>9</v>
      </c>
      <c r="B9" s="71" t="s">
        <v>130</v>
      </c>
      <c r="C9" s="73"/>
      <c r="D9" s="73"/>
      <c r="E9" s="71"/>
      <c r="F9" s="71"/>
      <c r="G9" s="71" t="s">
        <v>128</v>
      </c>
      <c r="H9" s="74" t="s">
        <v>116</v>
      </c>
      <c r="I9" s="72"/>
    </row>
    <row r="10" spans="1:9" x14ac:dyDescent="0.25">
      <c r="A10" s="71">
        <v>10</v>
      </c>
      <c r="B10" s="71" t="s">
        <v>103</v>
      </c>
      <c r="C10" s="73" t="s">
        <v>131</v>
      </c>
      <c r="D10" s="73" t="s">
        <v>132</v>
      </c>
      <c r="E10" s="71"/>
      <c r="F10" s="71" t="s">
        <v>133</v>
      </c>
      <c r="G10" s="71" t="s">
        <v>115</v>
      </c>
      <c r="H10" s="74" t="s">
        <v>116</v>
      </c>
      <c r="I10" s="72"/>
    </row>
    <row r="11" spans="1:9" x14ac:dyDescent="0.25">
      <c r="A11" s="71"/>
      <c r="C11" s="73"/>
      <c r="D11" s="73"/>
      <c r="E11" s="71"/>
      <c r="F11" s="71"/>
      <c r="G11" s="71"/>
      <c r="H11" s="74"/>
      <c r="I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Coupe de France 2022</vt:lpstr>
      <vt:lpstr>Qualification CDF2023</vt:lpstr>
      <vt:lpstr>Rodez</vt:lpstr>
      <vt:lpstr>Saint Ferriol</vt:lpstr>
      <vt:lpstr>Sederon</vt:lpstr>
      <vt:lpstr>Brive</vt:lpstr>
      <vt:lpstr>Vosges 1</vt:lpstr>
      <vt:lpstr>TOA</vt:lpstr>
      <vt:lpstr>Tende</vt:lpstr>
      <vt:lpstr>Font d'Urle</vt:lpstr>
      <vt:lpstr>Glandon</vt:lpstr>
      <vt:lpstr>Caussols</vt:lpstr>
      <vt:lpstr>Croix Morand</vt:lpstr>
      <vt:lpstr>Vosges 2</vt:lpstr>
      <vt:lpstr>'Qualification CDF2023'!Zone_d_impression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Fricke</dc:creator>
  <cp:lastModifiedBy>Andréas Fricke</cp:lastModifiedBy>
  <cp:revision>1</cp:revision>
  <cp:lastPrinted>2022-07-30T20:38:56Z</cp:lastPrinted>
  <dcterms:created xsi:type="dcterms:W3CDTF">2015-06-08T22:29:39Z</dcterms:created>
  <dcterms:modified xsi:type="dcterms:W3CDTF">2022-10-24T21:19:48Z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