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416"/>
  </bookViews>
  <sheets>
    <sheet name="Sheet1" sheetId="1" r:id="rId1"/>
    <sheet name="Joker" sheetId="2" r:id="rId2"/>
    <sheet name="Panat" sheetId="3" r:id="rId3"/>
    <sheet name="Brive" sheetId="4" r:id="rId4"/>
    <sheet name="Morand" sheetId="5" r:id="rId5"/>
    <sheet name="Sederon" sheetId="6" r:id="rId6"/>
    <sheet name="Vosges 1" sheetId="7" r:id="rId7"/>
    <sheet name="TOA" sheetId="8" r:id="rId8"/>
  </sheets>
  <definedNames>
    <definedName name="_xlnm.Print_Area" localSheetId="0">Sheet1!$A$1:$V$74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Y75" i="1"/>
  <c r="Z75"/>
  <c r="AA75"/>
  <c r="AB75"/>
  <c r="AC75"/>
  <c r="AD75"/>
  <c r="Y76"/>
  <c r="Z76"/>
  <c r="AA76"/>
  <c r="AB76"/>
  <c r="AC76"/>
  <c r="AD76"/>
  <c r="Y77"/>
  <c r="Z77"/>
  <c r="AA77"/>
  <c r="AB77"/>
  <c r="AC77"/>
  <c r="AD77"/>
  <c r="AE75"/>
  <c r="AF75"/>
  <c r="AG75"/>
  <c r="AH75"/>
  <c r="AI75"/>
  <c r="AJ75"/>
  <c r="AK75"/>
  <c r="AL75"/>
  <c r="AN75"/>
  <c r="AO75"/>
  <c r="AP75"/>
  <c r="AQ75"/>
  <c r="AR75"/>
  <c r="AS75"/>
  <c r="AT75"/>
  <c r="AU75"/>
  <c r="AV75"/>
  <c r="AW75"/>
  <c r="AE76"/>
  <c r="AF76"/>
  <c r="AG76"/>
  <c r="AH76"/>
  <c r="AI76"/>
  <c r="AJ76"/>
  <c r="AK76"/>
  <c r="AL76"/>
  <c r="AN76"/>
  <c r="AO76" s="1"/>
  <c r="AP76"/>
  <c r="AQ76"/>
  <c r="AR76"/>
  <c r="AS76"/>
  <c r="AT76"/>
  <c r="AU76"/>
  <c r="AV76"/>
  <c r="AW76"/>
  <c r="AE77"/>
  <c r="AF77"/>
  <c r="AG77"/>
  <c r="AH77"/>
  <c r="AI77"/>
  <c r="AJ77"/>
  <c r="AK77"/>
  <c r="AL77"/>
  <c r="AN77"/>
  <c r="AO77" s="1"/>
  <c r="AP77"/>
  <c r="AR77"/>
  <c r="AS77"/>
  <c r="AT77"/>
  <c r="AU77"/>
  <c r="AV77"/>
  <c r="AW77"/>
  <c r="H77"/>
  <c r="H76"/>
  <c r="H75"/>
  <c r="G75" s="1"/>
  <c r="F75" s="1"/>
  <c r="AK66"/>
  <c r="AK41"/>
  <c r="H61"/>
  <c r="AK67"/>
  <c r="AK61"/>
  <c r="AK59"/>
  <c r="AK60"/>
  <c r="AK62"/>
  <c r="AK63"/>
  <c r="AK64"/>
  <c r="AK65"/>
  <c r="AK74"/>
  <c r="AK73"/>
  <c r="AK72"/>
  <c r="AK71"/>
  <c r="AK70"/>
  <c r="AK69"/>
  <c r="AK68"/>
  <c r="AK46"/>
  <c r="AK47"/>
  <c r="AK48"/>
  <c r="AK49"/>
  <c r="AK50"/>
  <c r="AK51"/>
  <c r="AK35"/>
  <c r="AK52"/>
  <c r="AK53"/>
  <c r="AK54"/>
  <c r="AK55"/>
  <c r="AK56"/>
  <c r="AK57"/>
  <c r="AK58"/>
  <c r="AK31"/>
  <c r="AK33"/>
  <c r="AK34"/>
  <c r="AK27"/>
  <c r="AK36"/>
  <c r="AK37"/>
  <c r="AK38"/>
  <c r="AK39"/>
  <c r="AK40"/>
  <c r="AK42"/>
  <c r="AK43"/>
  <c r="AK44"/>
  <c r="AK29"/>
  <c r="AK30"/>
  <c r="AK32"/>
  <c r="AK45"/>
  <c r="AK10"/>
  <c r="AK11"/>
  <c r="AK13"/>
  <c r="AK14"/>
  <c r="AK18"/>
  <c r="AK19"/>
  <c r="AK20"/>
  <c r="AK21"/>
  <c r="AK22"/>
  <c r="AK23"/>
  <c r="AK24"/>
  <c r="AK16"/>
  <c r="AK15"/>
  <c r="AK12"/>
  <c r="AK26"/>
  <c r="AK17"/>
  <c r="AK28"/>
  <c r="AK25"/>
  <c r="AK2"/>
  <c r="AK4"/>
  <c r="AK3"/>
  <c r="AK7"/>
  <c r="AK6"/>
  <c r="AK5"/>
  <c r="AK8"/>
  <c r="H67"/>
  <c r="H39"/>
  <c r="H51"/>
  <c r="AJ39"/>
  <c r="AJ51"/>
  <c r="AJ67"/>
  <c r="AJ61"/>
  <c r="AJ59"/>
  <c r="AJ60"/>
  <c r="AJ62"/>
  <c r="AJ63"/>
  <c r="AJ64"/>
  <c r="AJ65"/>
  <c r="AJ74"/>
  <c r="AJ73"/>
  <c r="AJ72"/>
  <c r="AJ71"/>
  <c r="AJ37"/>
  <c r="AJ70"/>
  <c r="AJ40"/>
  <c r="AJ43"/>
  <c r="AJ69"/>
  <c r="AJ45"/>
  <c r="AJ42"/>
  <c r="AJ33"/>
  <c r="AJ27"/>
  <c r="AJ36"/>
  <c r="AJ38"/>
  <c r="AJ44"/>
  <c r="AJ29"/>
  <c r="AJ30"/>
  <c r="AJ32"/>
  <c r="AJ46"/>
  <c r="AJ47"/>
  <c r="AJ48"/>
  <c r="AJ49"/>
  <c r="AJ50"/>
  <c r="AJ35"/>
  <c r="AJ52"/>
  <c r="AJ53"/>
  <c r="AJ54"/>
  <c r="AJ34"/>
  <c r="AJ55"/>
  <c r="AJ56"/>
  <c r="AJ57"/>
  <c r="AJ31"/>
  <c r="AJ58"/>
  <c r="AJ20"/>
  <c r="AJ21"/>
  <c r="AJ22"/>
  <c r="AJ23"/>
  <c r="AJ16"/>
  <c r="AJ15"/>
  <c r="AJ12"/>
  <c r="AJ26"/>
  <c r="AJ17"/>
  <c r="AJ28"/>
  <c r="AJ25"/>
  <c r="AJ24"/>
  <c r="AJ9"/>
  <c r="AJ10"/>
  <c r="AJ13"/>
  <c r="AJ14"/>
  <c r="AJ11"/>
  <c r="AJ18"/>
  <c r="AJ19"/>
  <c r="Y2"/>
  <c r="Z2"/>
  <c r="Y4"/>
  <c r="Z4"/>
  <c r="Y3"/>
  <c r="Z3"/>
  <c r="Y7"/>
  <c r="Z7"/>
  <c r="Y6"/>
  <c r="Z6"/>
  <c r="Y5"/>
  <c r="Z5"/>
  <c r="Y8"/>
  <c r="Z8"/>
  <c r="Y9"/>
  <c r="Z9"/>
  <c r="Y10"/>
  <c r="Z10"/>
  <c r="Y13"/>
  <c r="Z13"/>
  <c r="Y14"/>
  <c r="Z14"/>
  <c r="Y11"/>
  <c r="Z11"/>
  <c r="Y18"/>
  <c r="Z18"/>
  <c r="H55"/>
  <c r="Y55"/>
  <c r="Z55"/>
  <c r="AA55"/>
  <c r="AB55"/>
  <c r="AC55"/>
  <c r="AD55"/>
  <c r="AE55"/>
  <c r="AF55"/>
  <c r="AG55"/>
  <c r="AH55"/>
  <c r="AI55"/>
  <c r="AL55"/>
  <c r="Y39"/>
  <c r="Z39"/>
  <c r="AA39"/>
  <c r="AB39"/>
  <c r="AC39"/>
  <c r="AD39"/>
  <c r="AE39"/>
  <c r="AF39"/>
  <c r="AG39"/>
  <c r="AH39"/>
  <c r="AI39"/>
  <c r="AL39"/>
  <c r="Y51"/>
  <c r="Z51"/>
  <c r="AA51"/>
  <c r="AB51"/>
  <c r="AC51"/>
  <c r="AD51"/>
  <c r="AE51"/>
  <c r="AF51"/>
  <c r="AG51"/>
  <c r="AH51"/>
  <c r="AI51"/>
  <c r="AL51"/>
  <c r="Y67"/>
  <c r="Z67"/>
  <c r="AA67"/>
  <c r="AB67"/>
  <c r="AC67"/>
  <c r="AD67"/>
  <c r="AE67"/>
  <c r="AF67"/>
  <c r="AG67"/>
  <c r="AH67"/>
  <c r="AI67"/>
  <c r="AL67"/>
  <c r="Y61"/>
  <c r="Z61"/>
  <c r="AA61"/>
  <c r="AB61"/>
  <c r="AC61"/>
  <c r="AD61"/>
  <c r="AE61"/>
  <c r="AF61"/>
  <c r="AG61"/>
  <c r="AH61"/>
  <c r="AI61"/>
  <c r="AL61"/>
  <c r="AI43"/>
  <c r="AI69"/>
  <c r="AI45"/>
  <c r="AI34"/>
  <c r="AI42"/>
  <c r="AI63"/>
  <c r="AI64"/>
  <c r="AI65"/>
  <c r="AI74"/>
  <c r="AI73"/>
  <c r="AI72"/>
  <c r="AI71"/>
  <c r="AI37"/>
  <c r="AI49"/>
  <c r="AI70"/>
  <c r="AI40"/>
  <c r="AI27"/>
  <c r="AI36"/>
  <c r="AI38"/>
  <c r="AI44"/>
  <c r="AI29"/>
  <c r="AI30"/>
  <c r="AI46"/>
  <c r="AI47"/>
  <c r="AI48"/>
  <c r="AI50"/>
  <c r="AI35"/>
  <c r="AI52"/>
  <c r="AI53"/>
  <c r="AI54"/>
  <c r="AI56"/>
  <c r="AI57"/>
  <c r="AI31"/>
  <c r="AI58"/>
  <c r="AI59"/>
  <c r="AI60"/>
  <c r="AI32"/>
  <c r="AI62"/>
  <c r="AI8"/>
  <c r="AI9"/>
  <c r="AI10"/>
  <c r="AI13"/>
  <c r="AI11"/>
  <c r="AI14"/>
  <c r="AI20"/>
  <c r="AI21"/>
  <c r="AI6"/>
  <c r="AI22"/>
  <c r="AI23"/>
  <c r="AI16"/>
  <c r="AI15"/>
  <c r="AI12"/>
  <c r="AI18"/>
  <c r="AI19"/>
  <c r="AI17"/>
  <c r="AI28"/>
  <c r="AI25"/>
  <c r="AI24"/>
  <c r="AI26"/>
  <c r="AI33"/>
  <c r="AH69"/>
  <c r="AH43"/>
  <c r="AH40"/>
  <c r="AH70"/>
  <c r="AH49"/>
  <c r="AH37"/>
  <c r="AH71"/>
  <c r="AH72"/>
  <c r="AH73"/>
  <c r="AH68"/>
  <c r="AH74"/>
  <c r="AH48"/>
  <c r="AH57"/>
  <c r="AH59"/>
  <c r="AH60"/>
  <c r="AH63"/>
  <c r="AH64"/>
  <c r="AH65"/>
  <c r="AH52"/>
  <c r="AH53"/>
  <c r="AH54"/>
  <c r="AH56"/>
  <c r="AH31"/>
  <c r="AH58"/>
  <c r="AH32"/>
  <c r="AH62"/>
  <c r="AH41"/>
  <c r="AH66"/>
  <c r="AH42"/>
  <c r="AH34"/>
  <c r="AH45"/>
  <c r="AH24"/>
  <c r="AH26"/>
  <c r="AH27"/>
  <c r="AH36"/>
  <c r="AH38"/>
  <c r="AH44"/>
  <c r="AH29"/>
  <c r="AH30"/>
  <c r="AH46"/>
  <c r="AH47"/>
  <c r="AH50"/>
  <c r="AH33"/>
  <c r="AH35"/>
  <c r="AH7"/>
  <c r="AH5"/>
  <c r="AH8"/>
  <c r="AH9"/>
  <c r="AH10"/>
  <c r="AH3"/>
  <c r="AH13"/>
  <c r="AH14"/>
  <c r="AH20"/>
  <c r="AH21"/>
  <c r="AH6"/>
  <c r="AH23"/>
  <c r="AH16"/>
  <c r="AH15"/>
  <c r="AH12"/>
  <c r="AH11"/>
  <c r="AH18"/>
  <c r="AH19"/>
  <c r="AH17"/>
  <c r="AH28"/>
  <c r="AH22"/>
  <c r="AH25"/>
  <c r="AH4"/>
  <c r="Y68"/>
  <c r="Z68"/>
  <c r="AA68"/>
  <c r="AB68"/>
  <c r="AC68"/>
  <c r="AD68"/>
  <c r="AE68"/>
  <c r="AF68"/>
  <c r="AG68"/>
  <c r="AI68"/>
  <c r="AJ68"/>
  <c r="AL68"/>
  <c r="Y74"/>
  <c r="Z74"/>
  <c r="AA74"/>
  <c r="AB74"/>
  <c r="AC74"/>
  <c r="AD74"/>
  <c r="AE74"/>
  <c r="AF74"/>
  <c r="AG74"/>
  <c r="AL74"/>
  <c r="AN74"/>
  <c r="AP74" s="1"/>
  <c r="Y48"/>
  <c r="Z48"/>
  <c r="AA48"/>
  <c r="AB48"/>
  <c r="AC48"/>
  <c r="AD48"/>
  <c r="AE48"/>
  <c r="AF48"/>
  <c r="AV48" s="1"/>
  <c r="AG48"/>
  <c r="AW48" s="1"/>
  <c r="AL48"/>
  <c r="Y57"/>
  <c r="Z57"/>
  <c r="AA57"/>
  <c r="AB57"/>
  <c r="AC57"/>
  <c r="AD57"/>
  <c r="AE57"/>
  <c r="AF57"/>
  <c r="AG57"/>
  <c r="AL57"/>
  <c r="Y59"/>
  <c r="Z59"/>
  <c r="AA59"/>
  <c r="AB59"/>
  <c r="AC59"/>
  <c r="AD59"/>
  <c r="AE59"/>
  <c r="AF59"/>
  <c r="AG59"/>
  <c r="AL59"/>
  <c r="Y60"/>
  <c r="Z60"/>
  <c r="AA60"/>
  <c r="AB60"/>
  <c r="AC60"/>
  <c r="AD60"/>
  <c r="AE60"/>
  <c r="AF60"/>
  <c r="AV60" s="1"/>
  <c r="AG60"/>
  <c r="AW60" s="1"/>
  <c r="AL60"/>
  <c r="Y63"/>
  <c r="Z63"/>
  <c r="AA63"/>
  <c r="AB63"/>
  <c r="AC63"/>
  <c r="AD63"/>
  <c r="AE63"/>
  <c r="AF63"/>
  <c r="AG63"/>
  <c r="AL63"/>
  <c r="Y64"/>
  <c r="Z64"/>
  <c r="AA64"/>
  <c r="AB64"/>
  <c r="AC64"/>
  <c r="AD64"/>
  <c r="AE64"/>
  <c r="AF64"/>
  <c r="AG64"/>
  <c r="AL64"/>
  <c r="Y65"/>
  <c r="Z65"/>
  <c r="AA65"/>
  <c r="AB65"/>
  <c r="AC65"/>
  <c r="AD65"/>
  <c r="AE65"/>
  <c r="AF65"/>
  <c r="AV65" s="1"/>
  <c r="AG65"/>
  <c r="AW65" s="1"/>
  <c r="AL65"/>
  <c r="H48"/>
  <c r="H57"/>
  <c r="H59"/>
  <c r="H60"/>
  <c r="H63"/>
  <c r="H64"/>
  <c r="H65"/>
  <c r="H5"/>
  <c r="H9"/>
  <c r="H4"/>
  <c r="H7"/>
  <c r="H8"/>
  <c r="H10"/>
  <c r="H3"/>
  <c r="H13"/>
  <c r="H14"/>
  <c r="H20"/>
  <c r="H21"/>
  <c r="H6"/>
  <c r="H23"/>
  <c r="H16"/>
  <c r="H15"/>
  <c r="H12"/>
  <c r="H11"/>
  <c r="H18"/>
  <c r="H19"/>
  <c r="H17"/>
  <c r="H28"/>
  <c r="H22"/>
  <c r="H25"/>
  <c r="H24"/>
  <c r="H26"/>
  <c r="H27"/>
  <c r="H36"/>
  <c r="H38"/>
  <c r="H44"/>
  <c r="H29"/>
  <c r="H30"/>
  <c r="H46"/>
  <c r="H47"/>
  <c r="H50"/>
  <c r="H33"/>
  <c r="H35"/>
  <c r="H52"/>
  <c r="H53"/>
  <c r="H54"/>
  <c r="H56"/>
  <c r="H31"/>
  <c r="H58"/>
  <c r="H32"/>
  <c r="H62"/>
  <c r="H41"/>
  <c r="H66"/>
  <c r="H42"/>
  <c r="H34"/>
  <c r="H45"/>
  <c r="H69"/>
  <c r="H43"/>
  <c r="H40"/>
  <c r="H70"/>
  <c r="H49"/>
  <c r="H37"/>
  <c r="H71"/>
  <c r="H72"/>
  <c r="H73"/>
  <c r="H68"/>
  <c r="H74"/>
  <c r="H2"/>
  <c r="AG28"/>
  <c r="AG30"/>
  <c r="AG25"/>
  <c r="AG46"/>
  <c r="AG47"/>
  <c r="AG50"/>
  <c r="AG33"/>
  <c r="AG35"/>
  <c r="AG52"/>
  <c r="AG53"/>
  <c r="AG56"/>
  <c r="AG31"/>
  <c r="AG58"/>
  <c r="AG32"/>
  <c r="AG62"/>
  <c r="AG41"/>
  <c r="AG54"/>
  <c r="AG66"/>
  <c r="AG13"/>
  <c r="AG4"/>
  <c r="AG20"/>
  <c r="AG21"/>
  <c r="AG23"/>
  <c r="AG16"/>
  <c r="AG15"/>
  <c r="AG12"/>
  <c r="AG3"/>
  <c r="AG18"/>
  <c r="AG14"/>
  <c r="AG6"/>
  <c r="AG24"/>
  <c r="AG11"/>
  <c r="AG26"/>
  <c r="AG19"/>
  <c r="AG27"/>
  <c r="AG36"/>
  <c r="AG38"/>
  <c r="AG17"/>
  <c r="AG44"/>
  <c r="AG29"/>
  <c r="AG22"/>
  <c r="AG2"/>
  <c r="AG5"/>
  <c r="AG7"/>
  <c r="AG8"/>
  <c r="AG9"/>
  <c r="C26" i="8"/>
  <c r="H19" i="6"/>
  <c r="H18"/>
  <c r="H17"/>
  <c r="H16"/>
  <c r="H15"/>
  <c r="H14"/>
  <c r="H13"/>
  <c r="H12"/>
  <c r="H11"/>
  <c r="H10"/>
  <c r="H9"/>
  <c r="H8"/>
  <c r="H7"/>
  <c r="H6"/>
  <c r="H5"/>
  <c r="H4"/>
  <c r="H3"/>
  <c r="H2"/>
  <c r="H1"/>
  <c r="AN73" i="1"/>
  <c r="AL73"/>
  <c r="AG73"/>
  <c r="AW73" s="1"/>
  <c r="AF73"/>
  <c r="AV73" s="1"/>
  <c r="AE73"/>
  <c r="AD73"/>
  <c r="AC73"/>
  <c r="AB73"/>
  <c r="AA73"/>
  <c r="Z73"/>
  <c r="Y73"/>
  <c r="AL72"/>
  <c r="AG72"/>
  <c r="AF72"/>
  <c r="AE72"/>
  <c r="AD72"/>
  <c r="AC72"/>
  <c r="AB72"/>
  <c r="AA72"/>
  <c r="Z72"/>
  <c r="Y72"/>
  <c r="AL71"/>
  <c r="AG71"/>
  <c r="AF71"/>
  <c r="AE71"/>
  <c r="AD71"/>
  <c r="AC71"/>
  <c r="AB71"/>
  <c r="AA71"/>
  <c r="Z71"/>
  <c r="Y71"/>
  <c r="AL37"/>
  <c r="AG37"/>
  <c r="AF37"/>
  <c r="AE37"/>
  <c r="AD37"/>
  <c r="AC37"/>
  <c r="AB37"/>
  <c r="AA37"/>
  <c r="Z37"/>
  <c r="Y37"/>
  <c r="AL49"/>
  <c r="AG49"/>
  <c r="AF49"/>
  <c r="AE49"/>
  <c r="AD49"/>
  <c r="AC49"/>
  <c r="AB49"/>
  <c r="AA49"/>
  <c r="Z49"/>
  <c r="Y49"/>
  <c r="AL40"/>
  <c r="AG40"/>
  <c r="AF40"/>
  <c r="AE40"/>
  <c r="AD40"/>
  <c r="AC40"/>
  <c r="AB40"/>
  <c r="AA40"/>
  <c r="Z40"/>
  <c r="Y40"/>
  <c r="AL43"/>
  <c r="AG43"/>
  <c r="AF43"/>
  <c r="AE43"/>
  <c r="AD43"/>
  <c r="AC43"/>
  <c r="AB43"/>
  <c r="AA43"/>
  <c r="Z43"/>
  <c r="Y43"/>
  <c r="AL66"/>
  <c r="AJ66"/>
  <c r="AI66"/>
  <c r="AF66"/>
  <c r="AE66"/>
  <c r="AD66"/>
  <c r="AC66"/>
  <c r="AB66"/>
  <c r="AA66"/>
  <c r="Z66"/>
  <c r="Y66"/>
  <c r="AL69"/>
  <c r="AG69"/>
  <c r="AF69"/>
  <c r="AE69"/>
  <c r="AD69"/>
  <c r="AC69"/>
  <c r="AB69"/>
  <c r="AA69"/>
  <c r="Z69"/>
  <c r="Y69"/>
  <c r="AL70"/>
  <c r="AG70"/>
  <c r="AF70"/>
  <c r="AE70"/>
  <c r="AD70"/>
  <c r="AC70"/>
  <c r="AB70"/>
  <c r="AA70"/>
  <c r="Z70"/>
  <c r="Y70"/>
  <c r="AL45"/>
  <c r="AG45"/>
  <c r="AF45"/>
  <c r="AE45"/>
  <c r="AD45"/>
  <c r="AC45"/>
  <c r="AB45"/>
  <c r="AA45"/>
  <c r="Z45"/>
  <c r="Y45"/>
  <c r="AL34"/>
  <c r="AG34"/>
  <c r="AF34"/>
  <c r="AE34"/>
  <c r="AD34"/>
  <c r="AC34"/>
  <c r="AB34"/>
  <c r="AA34"/>
  <c r="Z34"/>
  <c r="Y34"/>
  <c r="AL42"/>
  <c r="AG42"/>
  <c r="AF42"/>
  <c r="AE42"/>
  <c r="AD42"/>
  <c r="AC42"/>
  <c r="AB42"/>
  <c r="AA42"/>
  <c r="Z42"/>
  <c r="Y42"/>
  <c r="AL54"/>
  <c r="AF54"/>
  <c r="AE54"/>
  <c r="AD54"/>
  <c r="AC54"/>
  <c r="AB54"/>
  <c r="AA54"/>
  <c r="Z54"/>
  <c r="Y54"/>
  <c r="AL41"/>
  <c r="AJ41"/>
  <c r="AI41"/>
  <c r="AF41"/>
  <c r="AE41"/>
  <c r="AD41"/>
  <c r="AC41"/>
  <c r="AB41"/>
  <c r="AA41"/>
  <c r="Z41"/>
  <c r="Y41"/>
  <c r="AL62"/>
  <c r="AF62"/>
  <c r="AE62"/>
  <c r="AD62"/>
  <c r="AC62"/>
  <c r="AB62"/>
  <c r="AA62"/>
  <c r="Z62"/>
  <c r="Y62"/>
  <c r="AL32"/>
  <c r="AF32"/>
  <c r="AE32"/>
  <c r="AD32"/>
  <c r="AC32"/>
  <c r="AB32"/>
  <c r="AA32"/>
  <c r="Z32"/>
  <c r="Y32"/>
  <c r="AL58"/>
  <c r="AF58"/>
  <c r="AE58"/>
  <c r="AD58"/>
  <c r="AC58"/>
  <c r="AB58"/>
  <c r="AA58"/>
  <c r="Z58"/>
  <c r="Y58"/>
  <c r="AL31"/>
  <c r="AF31"/>
  <c r="AE31"/>
  <c r="AD31"/>
  <c r="AC31"/>
  <c r="AB31"/>
  <c r="AA31"/>
  <c r="Z31"/>
  <c r="Y31"/>
  <c r="AL56"/>
  <c r="AF56"/>
  <c r="AE56"/>
  <c r="AD56"/>
  <c r="AC56"/>
  <c r="AB56"/>
  <c r="AA56"/>
  <c r="Z56"/>
  <c r="Y56"/>
  <c r="AL53"/>
  <c r="AF53"/>
  <c r="AE53"/>
  <c r="AD53"/>
  <c r="AC53"/>
  <c r="AB53"/>
  <c r="AA53"/>
  <c r="Z53"/>
  <c r="Y53"/>
  <c r="AL52"/>
  <c r="AF52"/>
  <c r="AE52"/>
  <c r="AD52"/>
  <c r="AC52"/>
  <c r="AB52"/>
  <c r="AA52"/>
  <c r="Z52"/>
  <c r="Y52"/>
  <c r="AL35"/>
  <c r="AF35"/>
  <c r="AE35"/>
  <c r="AD35"/>
  <c r="AC35"/>
  <c r="AB35"/>
  <c r="AA35"/>
  <c r="Z35"/>
  <c r="Y35"/>
  <c r="AL33"/>
  <c r="AF33"/>
  <c r="AE33"/>
  <c r="AD33"/>
  <c r="AC33"/>
  <c r="AB33"/>
  <c r="AA33"/>
  <c r="Z33"/>
  <c r="Y33"/>
  <c r="AL50"/>
  <c r="AF50"/>
  <c r="AE50"/>
  <c r="AD50"/>
  <c r="AC50"/>
  <c r="AB50"/>
  <c r="AA50"/>
  <c r="Z50"/>
  <c r="Y50"/>
  <c r="AL47"/>
  <c r="AF47"/>
  <c r="AE47"/>
  <c r="AD47"/>
  <c r="AC47"/>
  <c r="AB47"/>
  <c r="AA47"/>
  <c r="Z47"/>
  <c r="Y47"/>
  <c r="AL46"/>
  <c r="AF46"/>
  <c r="AE46"/>
  <c r="AD46"/>
  <c r="AC46"/>
  <c r="AB46"/>
  <c r="AA46"/>
  <c r="Z46"/>
  <c r="Y46"/>
  <c r="AL25"/>
  <c r="AF25"/>
  <c r="AE25"/>
  <c r="AD25"/>
  <c r="AC25"/>
  <c r="AB25"/>
  <c r="AA25"/>
  <c r="Z25"/>
  <c r="Y25"/>
  <c r="AL30"/>
  <c r="AF30"/>
  <c r="AE30"/>
  <c r="AD30"/>
  <c r="AC30"/>
  <c r="AB30"/>
  <c r="AA30"/>
  <c r="Z30"/>
  <c r="Y30"/>
  <c r="AL28"/>
  <c r="AF28"/>
  <c r="AE28"/>
  <c r="AD28"/>
  <c r="AC28"/>
  <c r="AB28"/>
  <c r="AA28"/>
  <c r="Z28"/>
  <c r="Y28"/>
  <c r="AL22"/>
  <c r="AF22"/>
  <c r="AE22"/>
  <c r="AD22"/>
  <c r="AC22"/>
  <c r="AB22"/>
  <c r="AA22"/>
  <c r="Z22"/>
  <c r="Y22"/>
  <c r="AL29"/>
  <c r="AF29"/>
  <c r="AE29"/>
  <c r="AD29"/>
  <c r="AC29"/>
  <c r="AB29"/>
  <c r="AA29"/>
  <c r="Z29"/>
  <c r="Y29"/>
  <c r="AL44"/>
  <c r="AF44"/>
  <c r="AE44"/>
  <c r="AD44"/>
  <c r="AC44"/>
  <c r="AB44"/>
  <c r="AA44"/>
  <c r="Z44"/>
  <c r="Y44"/>
  <c r="AL17"/>
  <c r="AF17"/>
  <c r="AE17"/>
  <c r="AD17"/>
  <c r="AC17"/>
  <c r="AB17"/>
  <c r="AA17"/>
  <c r="Z17"/>
  <c r="Y17"/>
  <c r="AL38"/>
  <c r="AF38"/>
  <c r="AE38"/>
  <c r="AD38"/>
  <c r="AC38"/>
  <c r="AB38"/>
  <c r="AA38"/>
  <c r="Z38"/>
  <c r="Y38"/>
  <c r="AL36"/>
  <c r="AF36"/>
  <c r="AE36"/>
  <c r="AD36"/>
  <c r="AC36"/>
  <c r="AB36"/>
  <c r="AA36"/>
  <c r="Z36"/>
  <c r="Y36"/>
  <c r="AL27"/>
  <c r="AF27"/>
  <c r="AE27"/>
  <c r="AD27"/>
  <c r="AC27"/>
  <c r="AB27"/>
  <c r="AA27"/>
  <c r="Z27"/>
  <c r="Y27"/>
  <c r="AL19"/>
  <c r="AF19"/>
  <c r="AE19"/>
  <c r="AD19"/>
  <c r="AC19"/>
  <c r="AB19"/>
  <c r="AA19"/>
  <c r="Z19"/>
  <c r="Y19"/>
  <c r="AL26"/>
  <c r="AF26"/>
  <c r="AE26"/>
  <c r="AD26"/>
  <c r="AC26"/>
  <c r="AB26"/>
  <c r="AA26"/>
  <c r="Z26"/>
  <c r="Y26"/>
  <c r="AL11"/>
  <c r="AF11"/>
  <c r="AE11"/>
  <c r="AD11"/>
  <c r="AC11"/>
  <c r="AB11"/>
  <c r="AA11"/>
  <c r="AL24"/>
  <c r="AF24"/>
  <c r="AE24"/>
  <c r="AD24"/>
  <c r="AC24"/>
  <c r="AB24"/>
  <c r="AA24"/>
  <c r="Z24"/>
  <c r="Y24"/>
  <c r="AL6"/>
  <c r="AJ6"/>
  <c r="AF6"/>
  <c r="AE6"/>
  <c r="AD6"/>
  <c r="AC6"/>
  <c r="AB6"/>
  <c r="AA6"/>
  <c r="AL14"/>
  <c r="AF14"/>
  <c r="AE14"/>
  <c r="AD14"/>
  <c r="AC14"/>
  <c r="AB14"/>
  <c r="AA14"/>
  <c r="AL18"/>
  <c r="AF18"/>
  <c r="AE18"/>
  <c r="AD18"/>
  <c r="AC18"/>
  <c r="AB18"/>
  <c r="AA18"/>
  <c r="AL3"/>
  <c r="AJ3"/>
  <c r="AI3"/>
  <c r="AF3"/>
  <c r="AE3"/>
  <c r="AD3"/>
  <c r="AC3"/>
  <c r="AB3"/>
  <c r="AA3"/>
  <c r="AL12"/>
  <c r="AF12"/>
  <c r="AE12"/>
  <c r="AD12"/>
  <c r="AC12"/>
  <c r="AB12"/>
  <c r="AA12"/>
  <c r="Z12"/>
  <c r="Y12"/>
  <c r="AL15"/>
  <c r="AF15"/>
  <c r="AE15"/>
  <c r="AD15"/>
  <c r="AC15"/>
  <c r="AB15"/>
  <c r="AA15"/>
  <c r="Z15"/>
  <c r="Y15"/>
  <c r="AL16"/>
  <c r="AF16"/>
  <c r="AE16"/>
  <c r="AD16"/>
  <c r="AC16"/>
  <c r="AB16"/>
  <c r="AA16"/>
  <c r="Z16"/>
  <c r="Y16"/>
  <c r="AL23"/>
  <c r="AF23"/>
  <c r="AE23"/>
  <c r="AD23"/>
  <c r="AC23"/>
  <c r="AB23"/>
  <c r="AA23"/>
  <c r="Z23"/>
  <c r="Y23"/>
  <c r="AL21"/>
  <c r="AF21"/>
  <c r="AE21"/>
  <c r="AD21"/>
  <c r="AC21"/>
  <c r="AB21"/>
  <c r="AA21"/>
  <c r="Z21"/>
  <c r="Y21"/>
  <c r="AL20"/>
  <c r="AF20"/>
  <c r="AE20"/>
  <c r="AD20"/>
  <c r="AC20"/>
  <c r="AB20"/>
  <c r="AA20"/>
  <c r="Z20"/>
  <c r="Y20"/>
  <c r="AL4"/>
  <c r="AJ4"/>
  <c r="AI4"/>
  <c r="AF4"/>
  <c r="AE4"/>
  <c r="AD4"/>
  <c r="AC4"/>
  <c r="AB4"/>
  <c r="AA4"/>
  <c r="AL13"/>
  <c r="AF13"/>
  <c r="AE13"/>
  <c r="AD13"/>
  <c r="AC13"/>
  <c r="AB13"/>
  <c r="AA13"/>
  <c r="AL10"/>
  <c r="AG10"/>
  <c r="AF10"/>
  <c r="AE10"/>
  <c r="AD10"/>
  <c r="AC10"/>
  <c r="AB10"/>
  <c r="AA10"/>
  <c r="AL9"/>
  <c r="AK9"/>
  <c r="AF9"/>
  <c r="AE9"/>
  <c r="AD9"/>
  <c r="AC9"/>
  <c r="AB9"/>
  <c r="AA9"/>
  <c r="AL8"/>
  <c r="AJ8"/>
  <c r="AF8"/>
  <c r="AE8"/>
  <c r="AD8"/>
  <c r="AC8"/>
  <c r="AB8"/>
  <c r="AA8"/>
  <c r="AL7"/>
  <c r="AJ7"/>
  <c r="AI7"/>
  <c r="AF7"/>
  <c r="AE7"/>
  <c r="AD7"/>
  <c r="AC7"/>
  <c r="AB7"/>
  <c r="AA7"/>
  <c r="AL5"/>
  <c r="AJ5"/>
  <c r="AI5"/>
  <c r="AF5"/>
  <c r="AE5"/>
  <c r="AD5"/>
  <c r="AC5"/>
  <c r="AB5"/>
  <c r="AA5"/>
  <c r="AL2"/>
  <c r="AJ2"/>
  <c r="AI2"/>
  <c r="AH2"/>
  <c r="AF2"/>
  <c r="AE2"/>
  <c r="AD2"/>
  <c r="AC2"/>
  <c r="AB2"/>
  <c r="AA2"/>
  <c r="G76" l="1"/>
  <c r="F76" s="1"/>
  <c r="AQ77"/>
  <c r="G77" s="1"/>
  <c r="F77" s="1"/>
  <c r="AN61"/>
  <c r="AP61" s="1"/>
  <c r="AN67"/>
  <c r="AP67" s="1"/>
  <c r="AN51"/>
  <c r="AR51" s="1"/>
  <c r="AN39"/>
  <c r="AR39" s="1"/>
  <c r="AN50"/>
  <c r="AO50" s="1"/>
  <c r="AN35"/>
  <c r="AR35" s="1"/>
  <c r="AN55"/>
  <c r="AP55" s="1"/>
  <c r="AU61"/>
  <c r="AT51"/>
  <c r="AN64"/>
  <c r="AS64" s="1"/>
  <c r="AN60"/>
  <c r="AT60" s="1"/>
  <c r="AN57"/>
  <c r="AU57" s="1"/>
  <c r="AN31"/>
  <c r="AN58"/>
  <c r="AU58" s="1"/>
  <c r="AN32"/>
  <c r="AN62"/>
  <c r="AV62" s="1"/>
  <c r="AN65"/>
  <c r="AO65" s="1"/>
  <c r="AN63"/>
  <c r="AR63" s="1"/>
  <c r="AN59"/>
  <c r="AO59" s="1"/>
  <c r="AO64"/>
  <c r="AO60"/>
  <c r="AN47"/>
  <c r="AR47" s="1"/>
  <c r="AN33"/>
  <c r="AR33" s="1"/>
  <c r="AN48"/>
  <c r="AP48" s="1"/>
  <c r="AW74"/>
  <c r="AS74"/>
  <c r="AO74"/>
  <c r="AN68"/>
  <c r="AO68" s="1"/>
  <c r="AU74"/>
  <c r="AQ74"/>
  <c r="AO47"/>
  <c r="AT35"/>
  <c r="AR65"/>
  <c r="AN11"/>
  <c r="AU11" s="1"/>
  <c r="AN36"/>
  <c r="AW36" s="1"/>
  <c r="AN29"/>
  <c r="AV29" s="1"/>
  <c r="AN28"/>
  <c r="AW28" s="1"/>
  <c r="AN52"/>
  <c r="AW52" s="1"/>
  <c r="AN56"/>
  <c r="AV56" s="1"/>
  <c r="AN40"/>
  <c r="AV40" s="1"/>
  <c r="AU60"/>
  <c r="AV74"/>
  <c r="AT74"/>
  <c r="AR74"/>
  <c r="AW63"/>
  <c r="AW59"/>
  <c r="AT33"/>
  <c r="AU73"/>
  <c r="AT73"/>
  <c r="AS73"/>
  <c r="AR73"/>
  <c r="AQ73"/>
  <c r="AN42"/>
  <c r="AP42" s="1"/>
  <c r="AN66"/>
  <c r="AO66" s="1"/>
  <c r="AO28"/>
  <c r="AO73"/>
  <c r="AP73"/>
  <c r="AP36"/>
  <c r="AN54"/>
  <c r="AN8"/>
  <c r="AN19"/>
  <c r="AN17"/>
  <c r="AN25"/>
  <c r="AN13"/>
  <c r="AN20"/>
  <c r="AN37"/>
  <c r="AN23"/>
  <c r="AN15"/>
  <c r="AN3"/>
  <c r="AN38"/>
  <c r="AN44"/>
  <c r="AN22"/>
  <c r="AN43"/>
  <c r="AN49"/>
  <c r="AN72"/>
  <c r="AN71"/>
  <c r="AN9"/>
  <c r="AN6"/>
  <c r="AN69"/>
  <c r="AN14"/>
  <c r="AN10"/>
  <c r="AN7"/>
  <c r="AN24"/>
  <c r="AN26"/>
  <c r="AN27"/>
  <c r="AN30"/>
  <c r="AN46"/>
  <c r="AN53"/>
  <c r="AN41"/>
  <c r="AN34"/>
  <c r="AN45"/>
  <c r="AN70"/>
  <c r="AN4"/>
  <c r="AN21"/>
  <c r="AN16"/>
  <c r="AN12"/>
  <c r="AN18"/>
  <c r="AN2"/>
  <c r="AN5"/>
  <c r="AU28" l="1"/>
  <c r="AW35"/>
  <c r="AO35"/>
  <c r="AS39"/>
  <c r="AU67"/>
  <c r="AW58"/>
  <c r="AV61"/>
  <c r="AR56"/>
  <c r="AV64"/>
  <c r="AR50"/>
  <c r="AR55"/>
  <c r="AS51"/>
  <c r="AQ61"/>
  <c r="AR61"/>
  <c r="AR40"/>
  <c r="AP52"/>
  <c r="AS35"/>
  <c r="AS63"/>
  <c r="AR64"/>
  <c r="AV35"/>
  <c r="AT39"/>
  <c r="AO29"/>
  <c r="AS50"/>
  <c r="AS48"/>
  <c r="AR59"/>
  <c r="AW51"/>
  <c r="AO51"/>
  <c r="AP51"/>
  <c r="AW61"/>
  <c r="AS61"/>
  <c r="AO61"/>
  <c r="AT61"/>
  <c r="AV63"/>
  <c r="AU64"/>
  <c r="AS68"/>
  <c r="AS59"/>
  <c r="AS65"/>
  <c r="AQ60"/>
  <c r="AR68"/>
  <c r="AP59"/>
  <c r="AP65"/>
  <c r="AP60"/>
  <c r="AT29"/>
  <c r="AW33"/>
  <c r="AW39"/>
  <c r="AO39"/>
  <c r="AP39"/>
  <c r="AV67"/>
  <c r="AO40"/>
  <c r="AR62"/>
  <c r="AT58"/>
  <c r="AS52"/>
  <c r="AU47"/>
  <c r="AW50"/>
  <c r="AP47"/>
  <c r="AQ63"/>
  <c r="AU63"/>
  <c r="AV57"/>
  <c r="AT64"/>
  <c r="AP50"/>
  <c r="AT63"/>
  <c r="AO63"/>
  <c r="AQ57"/>
  <c r="AW64"/>
  <c r="AQ55"/>
  <c r="AU51"/>
  <c r="AQ51"/>
  <c r="AV51"/>
  <c r="AQ35"/>
  <c r="AU35"/>
  <c r="AQ59"/>
  <c r="AU59"/>
  <c r="AQ65"/>
  <c r="AU65"/>
  <c r="AS60"/>
  <c r="AV59"/>
  <c r="AT59"/>
  <c r="AT65"/>
  <c r="AP35"/>
  <c r="AO48"/>
  <c r="AR60"/>
  <c r="AU39"/>
  <c r="AQ39"/>
  <c r="AV39"/>
  <c r="AU36"/>
  <c r="AV28"/>
  <c r="AS28"/>
  <c r="AQ28"/>
  <c r="AS11"/>
  <c r="AQ47"/>
  <c r="AP63"/>
  <c r="AV47"/>
  <c r="AW57"/>
  <c r="AP64"/>
  <c r="AQ64"/>
  <c r="AP58"/>
  <c r="AO36"/>
  <c r="AR58"/>
  <c r="AW56"/>
  <c r="AT56"/>
  <c r="AQ50"/>
  <c r="AU50"/>
  <c r="AS33"/>
  <c r="AR57"/>
  <c r="AV58"/>
  <c r="AT50"/>
  <c r="AV50"/>
  <c r="AO57"/>
  <c r="AU55"/>
  <c r="AV55"/>
  <c r="AQ67"/>
  <c r="AR67"/>
  <c r="AW40"/>
  <c r="AT40"/>
  <c r="AW68"/>
  <c r="AW67"/>
  <c r="AS67"/>
  <c r="AO67"/>
  <c r="AT67"/>
  <c r="AO33"/>
  <c r="AW55"/>
  <c r="AS55"/>
  <c r="AO55"/>
  <c r="AT55"/>
  <c r="AO58"/>
  <c r="AW62"/>
  <c r="AT62"/>
  <c r="AQ58"/>
  <c r="AS58"/>
  <c r="AW29"/>
  <c r="AR52"/>
  <c r="AS47"/>
  <c r="AW47"/>
  <c r="AT47"/>
  <c r="AT57"/>
  <c r="AP57"/>
  <c r="AS57"/>
  <c r="AP68"/>
  <c r="AT48"/>
  <c r="AR29"/>
  <c r="AW11"/>
  <c r="AT11"/>
  <c r="AV33"/>
  <c r="G73"/>
  <c r="F73" s="1"/>
  <c r="AP40"/>
  <c r="AO11"/>
  <c r="AV11"/>
  <c r="AV52"/>
  <c r="AQ40"/>
  <c r="AS40"/>
  <c r="AU40"/>
  <c r="AQ29"/>
  <c r="AS29"/>
  <c r="AU29"/>
  <c r="AP11"/>
  <c r="AU52"/>
  <c r="AT52"/>
  <c r="AR11"/>
  <c r="AQ11"/>
  <c r="AQ52"/>
  <c r="AP29"/>
  <c r="AO52"/>
  <c r="AQ33"/>
  <c r="AU33"/>
  <c r="AP33"/>
  <c r="AQ68"/>
  <c r="AU68"/>
  <c r="AQ48"/>
  <c r="AU48"/>
  <c r="G74"/>
  <c r="F74" s="1"/>
  <c r="AT68"/>
  <c r="AV68"/>
  <c r="AR48"/>
  <c r="G60"/>
  <c r="F60" s="1"/>
  <c r="AT36"/>
  <c r="AS36"/>
  <c r="AR36"/>
  <c r="AQ36"/>
  <c r="AV36"/>
  <c r="AP56"/>
  <c r="AP62"/>
  <c r="AO56"/>
  <c r="AO62"/>
  <c r="AQ62"/>
  <c r="AS62"/>
  <c r="AU62"/>
  <c r="AQ56"/>
  <c r="AS56"/>
  <c r="AU56"/>
  <c r="AT28"/>
  <c r="AR28"/>
  <c r="AP28"/>
  <c r="AU2"/>
  <c r="AT2"/>
  <c r="AS2"/>
  <c r="AR2"/>
  <c r="AQ2"/>
  <c r="AW2"/>
  <c r="AV2"/>
  <c r="AU18"/>
  <c r="AT18"/>
  <c r="AS18"/>
  <c r="AR18"/>
  <c r="AQ18"/>
  <c r="AW18"/>
  <c r="AP18"/>
  <c r="AO18"/>
  <c r="AV18"/>
  <c r="AU16"/>
  <c r="AT16"/>
  <c r="AS16"/>
  <c r="AR16"/>
  <c r="AQ16"/>
  <c r="AW16"/>
  <c r="AP16"/>
  <c r="AO16"/>
  <c r="AV16"/>
  <c r="AW4"/>
  <c r="AU4"/>
  <c r="AT4"/>
  <c r="AS4"/>
  <c r="AR4"/>
  <c r="AQ4"/>
  <c r="AV4"/>
  <c r="AP4"/>
  <c r="AO4"/>
  <c r="AW70"/>
  <c r="AV70"/>
  <c r="AU70"/>
  <c r="AT70"/>
  <c r="AS70"/>
  <c r="AR70"/>
  <c r="AQ70"/>
  <c r="AW34"/>
  <c r="AU34"/>
  <c r="AT34"/>
  <c r="AS34"/>
  <c r="AR34"/>
  <c r="AQ34"/>
  <c r="AV34"/>
  <c r="AP34"/>
  <c r="AO34"/>
  <c r="AW41"/>
  <c r="AU41"/>
  <c r="AT41"/>
  <c r="AS41"/>
  <c r="AR41"/>
  <c r="AQ41"/>
  <c r="AV41"/>
  <c r="AP41"/>
  <c r="AO41"/>
  <c r="AW32"/>
  <c r="AU32"/>
  <c r="AT32"/>
  <c r="AS32"/>
  <c r="AR32"/>
  <c r="AQ32"/>
  <c r="AV32"/>
  <c r="AP32"/>
  <c r="AO32"/>
  <c r="AU53"/>
  <c r="AT53"/>
  <c r="AS53"/>
  <c r="AR53"/>
  <c r="AQ53"/>
  <c r="AW53"/>
  <c r="AP53"/>
  <c r="AO53"/>
  <c r="AV53"/>
  <c r="AW30"/>
  <c r="AU30"/>
  <c r="AT30"/>
  <c r="AS30"/>
  <c r="AR30"/>
  <c r="AQ30"/>
  <c r="AV30"/>
  <c r="AP30"/>
  <c r="AO30"/>
  <c r="AW26"/>
  <c r="AV26"/>
  <c r="AU26"/>
  <c r="AT26"/>
  <c r="AS26"/>
  <c r="AR26"/>
  <c r="AQ26"/>
  <c r="AU7"/>
  <c r="AT7"/>
  <c r="AS7"/>
  <c r="AR7"/>
  <c r="AQ7"/>
  <c r="AW7"/>
  <c r="AO7"/>
  <c r="AV7"/>
  <c r="AP7"/>
  <c r="AW14"/>
  <c r="AV14"/>
  <c r="AU14"/>
  <c r="AT14"/>
  <c r="AS14"/>
  <c r="AR14"/>
  <c r="AQ14"/>
  <c r="AU6"/>
  <c r="AT6"/>
  <c r="AS6"/>
  <c r="AR6"/>
  <c r="AQ6"/>
  <c r="AW6"/>
  <c r="AV6"/>
  <c r="AW71"/>
  <c r="AU71"/>
  <c r="AT71"/>
  <c r="AS71"/>
  <c r="AR71"/>
  <c r="AQ71"/>
  <c r="AV71"/>
  <c r="AU49"/>
  <c r="AT49"/>
  <c r="AS49"/>
  <c r="AR49"/>
  <c r="AQ49"/>
  <c r="AW49"/>
  <c r="AP49"/>
  <c r="AO49"/>
  <c r="AV49"/>
  <c r="AW44"/>
  <c r="AV44"/>
  <c r="AP44"/>
  <c r="AO44"/>
  <c r="AU44"/>
  <c r="AT44"/>
  <c r="AS44"/>
  <c r="AR44"/>
  <c r="AQ44"/>
  <c r="AW3"/>
  <c r="AU3"/>
  <c r="AT3"/>
  <c r="AS3"/>
  <c r="AR3"/>
  <c r="AQ3"/>
  <c r="AV3"/>
  <c r="AP3"/>
  <c r="AO3"/>
  <c r="AW23"/>
  <c r="AV23"/>
  <c r="AU23"/>
  <c r="AT23"/>
  <c r="AS23"/>
  <c r="AR23"/>
  <c r="AQ23"/>
  <c r="AP23"/>
  <c r="AO23"/>
  <c r="AU20"/>
  <c r="AT20"/>
  <c r="AS20"/>
  <c r="AR20"/>
  <c r="AQ20"/>
  <c r="AW20"/>
  <c r="AV20"/>
  <c r="AP20"/>
  <c r="AO20"/>
  <c r="AW25"/>
  <c r="AU25"/>
  <c r="AT25"/>
  <c r="AS25"/>
  <c r="AR25"/>
  <c r="AQ25"/>
  <c r="AV25"/>
  <c r="AP25"/>
  <c r="AO25"/>
  <c r="AW19"/>
  <c r="AU19"/>
  <c r="AT19"/>
  <c r="AS19"/>
  <c r="AR19"/>
  <c r="AQ19"/>
  <c r="AV19"/>
  <c r="AP19"/>
  <c r="AO19"/>
  <c r="AW54"/>
  <c r="AU54"/>
  <c r="AT54"/>
  <c r="AS54"/>
  <c r="AR54"/>
  <c r="AQ54"/>
  <c r="AV54"/>
  <c r="AP54"/>
  <c r="AO54"/>
  <c r="AO42"/>
  <c r="AU42"/>
  <c r="AT42"/>
  <c r="AS42"/>
  <c r="AR42"/>
  <c r="AQ42"/>
  <c r="AW42"/>
  <c r="AV42"/>
  <c r="AW5"/>
  <c r="AV5"/>
  <c r="AU5"/>
  <c r="AT5"/>
  <c r="AS5"/>
  <c r="AR5"/>
  <c r="AQ5"/>
  <c r="AU12"/>
  <c r="AT12"/>
  <c r="AS12"/>
  <c r="AR12"/>
  <c r="AQ12"/>
  <c r="AW12"/>
  <c r="AV12"/>
  <c r="AW21"/>
  <c r="AU21"/>
  <c r="AT21"/>
  <c r="AS21"/>
  <c r="AR21"/>
  <c r="AQ21"/>
  <c r="AV21"/>
  <c r="AP21"/>
  <c r="AO21"/>
  <c r="AW45"/>
  <c r="AV45"/>
  <c r="AU45"/>
  <c r="AT45"/>
  <c r="AS45"/>
  <c r="AR45"/>
  <c r="AQ45"/>
  <c r="AW31"/>
  <c r="AV31"/>
  <c r="AU31"/>
  <c r="AT31"/>
  <c r="AS31"/>
  <c r="AR31"/>
  <c r="AQ31"/>
  <c r="AP31"/>
  <c r="AO31"/>
  <c r="AU46"/>
  <c r="AT46"/>
  <c r="AS46"/>
  <c r="AR46"/>
  <c r="AQ46"/>
  <c r="AW46"/>
  <c r="AV46"/>
  <c r="AU27"/>
  <c r="AT27"/>
  <c r="AS27"/>
  <c r="AR27"/>
  <c r="AQ27"/>
  <c r="AW27"/>
  <c r="AV27"/>
  <c r="AU24"/>
  <c r="AT24"/>
  <c r="AS24"/>
  <c r="AR24"/>
  <c r="AQ24"/>
  <c r="AW24"/>
  <c r="AV24"/>
  <c r="AU10"/>
  <c r="AT10"/>
  <c r="AS10"/>
  <c r="AR10"/>
  <c r="AQ10"/>
  <c r="AW10"/>
  <c r="AV10"/>
  <c r="AU69"/>
  <c r="AT69"/>
  <c r="AS69"/>
  <c r="AR69"/>
  <c r="AQ69"/>
  <c r="AW69"/>
  <c r="AV69"/>
  <c r="AU9"/>
  <c r="AT9"/>
  <c r="AS9"/>
  <c r="AR9"/>
  <c r="AQ9"/>
  <c r="AW9"/>
  <c r="AV9"/>
  <c r="AU72"/>
  <c r="AT72"/>
  <c r="AS72"/>
  <c r="AR72"/>
  <c r="AQ72"/>
  <c r="AW72"/>
  <c r="AV72"/>
  <c r="AW43"/>
  <c r="AU43"/>
  <c r="AT43"/>
  <c r="AS43"/>
  <c r="AR43"/>
  <c r="AQ43"/>
  <c r="AV43"/>
  <c r="AU22"/>
  <c r="AT22"/>
  <c r="AS22"/>
  <c r="AR22"/>
  <c r="AQ22"/>
  <c r="AW22"/>
  <c r="AP22"/>
  <c r="AO22"/>
  <c r="AV22"/>
  <c r="AU38"/>
  <c r="AT38"/>
  <c r="AS38"/>
  <c r="AR38"/>
  <c r="AQ38"/>
  <c r="AW38"/>
  <c r="AV38"/>
  <c r="AP38"/>
  <c r="AO38"/>
  <c r="AW15"/>
  <c r="AU15"/>
  <c r="AT15"/>
  <c r="AS15"/>
  <c r="AR15"/>
  <c r="AQ15"/>
  <c r="AV15"/>
  <c r="AP15"/>
  <c r="AO15"/>
  <c r="AU37"/>
  <c r="AT37"/>
  <c r="AS37"/>
  <c r="AR37"/>
  <c r="AQ37"/>
  <c r="AW37"/>
  <c r="AV37"/>
  <c r="AU13"/>
  <c r="AT13"/>
  <c r="AS13"/>
  <c r="AR13"/>
  <c r="AQ13"/>
  <c r="AW13"/>
  <c r="AP13"/>
  <c r="AO13"/>
  <c r="AV13"/>
  <c r="AU17"/>
  <c r="AT17"/>
  <c r="AS17"/>
  <c r="AR17"/>
  <c r="AQ17"/>
  <c r="AW17"/>
  <c r="AP17"/>
  <c r="AO17"/>
  <c r="AV17"/>
  <c r="AW8"/>
  <c r="AV8"/>
  <c r="AP8"/>
  <c r="AO8"/>
  <c r="AU8"/>
  <c r="AT8"/>
  <c r="AS8"/>
  <c r="AR8"/>
  <c r="AQ8"/>
  <c r="AP66"/>
  <c r="AU66"/>
  <c r="AT66"/>
  <c r="AS66"/>
  <c r="AR66"/>
  <c r="AQ66"/>
  <c r="AW66"/>
  <c r="AV66"/>
  <c r="AP26"/>
  <c r="AO26"/>
  <c r="AO24"/>
  <c r="AP24"/>
  <c r="AP45"/>
  <c r="AO45"/>
  <c r="AP43"/>
  <c r="AO43"/>
  <c r="AO70"/>
  <c r="AP70"/>
  <c r="AP37"/>
  <c r="AO37"/>
  <c r="AO71"/>
  <c r="AP71"/>
  <c r="AP72"/>
  <c r="AO72"/>
  <c r="AO69"/>
  <c r="AP69"/>
  <c r="AP46"/>
  <c r="AO46"/>
  <c r="AO27"/>
  <c r="AP27"/>
  <c r="AP12"/>
  <c r="AO12"/>
  <c r="AO6"/>
  <c r="AP6"/>
  <c r="AP14"/>
  <c r="AO14"/>
  <c r="AP10"/>
  <c r="AO10"/>
  <c r="AP9"/>
  <c r="AO9"/>
  <c r="AP5"/>
  <c r="AO5"/>
  <c r="AO2"/>
  <c r="AP2"/>
  <c r="G59" l="1"/>
  <c r="F59" s="1"/>
  <c r="G34"/>
  <c r="F34" s="1"/>
  <c r="G61"/>
  <c r="F61" s="1"/>
  <c r="G11"/>
  <c r="F11" s="1"/>
  <c r="G35"/>
  <c r="F35" s="1"/>
  <c r="G65"/>
  <c r="F65" s="1"/>
  <c r="G51"/>
  <c r="F51" s="1"/>
  <c r="G50"/>
  <c r="F50" s="1"/>
  <c r="G67"/>
  <c r="F67" s="1"/>
  <c r="G63"/>
  <c r="F63" s="1"/>
  <c r="G58"/>
  <c r="F58" s="1"/>
  <c r="G64"/>
  <c r="F64" s="1"/>
  <c r="G39"/>
  <c r="F39" s="1"/>
  <c r="G40"/>
  <c r="F40" s="1"/>
  <c r="G46"/>
  <c r="F46" s="1"/>
  <c r="G57"/>
  <c r="F57" s="1"/>
  <c r="G72"/>
  <c r="F72" s="1"/>
  <c r="G70"/>
  <c r="F70" s="1"/>
  <c r="G38"/>
  <c r="F38" s="1"/>
  <c r="G54"/>
  <c r="F54" s="1"/>
  <c r="G41"/>
  <c r="F41" s="1"/>
  <c r="G52"/>
  <c r="F52" s="1"/>
  <c r="G47"/>
  <c r="F47" s="1"/>
  <c r="G55"/>
  <c r="F55" s="1"/>
  <c r="G48"/>
  <c r="F48" s="1"/>
  <c r="G28"/>
  <c r="F28" s="1"/>
  <c r="G33"/>
  <c r="F33" s="1"/>
  <c r="G29"/>
  <c r="F29" s="1"/>
  <c r="G4"/>
  <c r="F4" s="1"/>
  <c r="G8"/>
  <c r="F8" s="1"/>
  <c r="G42"/>
  <c r="F42" s="1"/>
  <c r="G53"/>
  <c r="F53" s="1"/>
  <c r="G36"/>
  <c r="F36" s="1"/>
  <c r="G32"/>
  <c r="F32" s="1"/>
  <c r="G68"/>
  <c r="F68" s="1"/>
  <c r="G62"/>
  <c r="F62" s="1"/>
  <c r="G71"/>
  <c r="F71" s="1"/>
  <c r="G43"/>
  <c r="F43" s="1"/>
  <c r="G45"/>
  <c r="F45" s="1"/>
  <c r="G22"/>
  <c r="F22" s="1"/>
  <c r="G31"/>
  <c r="F31" s="1"/>
  <c r="G19"/>
  <c r="F19" s="1"/>
  <c r="G56"/>
  <c r="F56" s="1"/>
  <c r="G66"/>
  <c r="F66" s="1"/>
  <c r="G44"/>
  <c r="F44" s="1"/>
  <c r="G9"/>
  <c r="F9" s="1"/>
  <c r="G3"/>
  <c r="F3" s="1"/>
  <c r="G7"/>
  <c r="F7" s="1"/>
  <c r="G10"/>
  <c r="F10" s="1"/>
  <c r="G24"/>
  <c r="F24" s="1"/>
  <c r="G17"/>
  <c r="F17" s="1"/>
  <c r="G2"/>
  <c r="F2" s="1"/>
  <c r="G69"/>
  <c r="F69" s="1"/>
  <c r="G49"/>
  <c r="F49" s="1"/>
  <c r="G37"/>
  <c r="F37" s="1"/>
  <c r="G6"/>
  <c r="F6" s="1"/>
  <c r="G12"/>
  <c r="F12" s="1"/>
  <c r="G13"/>
  <c r="F13" s="1"/>
  <c r="G15"/>
  <c r="F15" s="1"/>
  <c r="G27"/>
  <c r="F27" s="1"/>
  <c r="G21"/>
  <c r="F21" s="1"/>
  <c r="G23"/>
  <c r="F23" s="1"/>
  <c r="G26"/>
  <c r="F26" s="1"/>
  <c r="G5"/>
  <c r="F5" s="1"/>
  <c r="G16"/>
  <c r="F16" s="1"/>
  <c r="G18"/>
  <c r="F18" s="1"/>
  <c r="G25"/>
  <c r="F25" s="1"/>
  <c r="G20"/>
  <c r="F20" s="1"/>
  <c r="G14"/>
  <c r="F14" s="1"/>
  <c r="G30"/>
  <c r="F30" s="1"/>
</calcChain>
</file>

<file path=xl/sharedStrings.xml><?xml version="1.0" encoding="utf-8"?>
<sst xmlns="http://schemas.openxmlformats.org/spreadsheetml/2006/main" count="244" uniqueCount="137">
  <si>
    <t>Pilote:</t>
  </si>
  <si>
    <t>Rang:</t>
  </si>
  <si>
    <t>Calif</t>
  </si>
  <si>
    <t>Junior</t>
  </si>
  <si>
    <t>Joker</t>
  </si>
  <si>
    <t>/1000</t>
  </si>
  <si>
    <t>Total 4/10:</t>
  </si>
  <si>
    <t>Total</t>
  </si>
  <si>
    <t>Panat/Rodez</t>
  </si>
  <si>
    <t>Brive</t>
  </si>
  <si>
    <t>Croix Morand</t>
  </si>
  <si>
    <t>Sederon</t>
  </si>
  <si>
    <t>Vosges1</t>
  </si>
  <si>
    <t>TOA</t>
  </si>
  <si>
    <t>Col de Tende 1</t>
  </si>
  <si>
    <t>Briancon</t>
  </si>
  <si>
    <t>Font d'Urle
/ Ménée</t>
  </si>
  <si>
    <t>Col de Tende 2</t>
  </si>
  <si>
    <t>Col de Glandon</t>
  </si>
  <si>
    <t>Vosges2</t>
  </si>
  <si>
    <t>Laurac /
St Ferriol</t>
  </si>
  <si>
    <t>Puy de Manse</t>
  </si>
  <si>
    <t>Suppression plus mauvais concours</t>
  </si>
  <si>
    <t>RONDEL Pierre</t>
  </si>
  <si>
    <t>X</t>
  </si>
  <si>
    <t>FRICKE Andréas</t>
  </si>
  <si>
    <t>FOUCHER Jean-Luc</t>
  </si>
  <si>
    <t>KREBS Mickael</t>
  </si>
  <si>
    <t>MARIN Joel</t>
  </si>
  <si>
    <t>DELARBRE Serge</t>
  </si>
  <si>
    <t>DALL'AVA Hervé</t>
  </si>
  <si>
    <t>LANES Philippe</t>
  </si>
  <si>
    <t>BERAUDO Etienne</t>
  </si>
  <si>
    <t>LEGER Arnaud</t>
  </si>
  <si>
    <t>HONOR Julien</t>
  </si>
  <si>
    <t>MANTEL Gabriel</t>
  </si>
  <si>
    <t>DIATTA Pierre</t>
  </si>
  <si>
    <t>MERVELET Matthieu</t>
  </si>
  <si>
    <t>LANES Sébastien</t>
  </si>
  <si>
    <t>CHABAUD Sébastien</t>
  </si>
  <si>
    <t>FAURE Martial</t>
  </si>
  <si>
    <t>HOURS Frederic</t>
  </si>
  <si>
    <t>MAULER Jean Michel</t>
  </si>
  <si>
    <t>PFEFFERKORN Sylvain</t>
  </si>
  <si>
    <t>POIGNARD Thierry</t>
  </si>
  <si>
    <t>MARCAIS Vincent</t>
  </si>
  <si>
    <t>DELARBRE Thomas</t>
  </si>
  <si>
    <t>BUCHHOLTZ Elian</t>
  </si>
  <si>
    <t>RINGENBACH Thibaud</t>
  </si>
  <si>
    <t>GABANON Aubry</t>
  </si>
  <si>
    <t>KUGLER Lucas</t>
  </si>
  <si>
    <t>DEGUELLE Jean Bastien</t>
  </si>
  <si>
    <t>COHEN Allan</t>
  </si>
  <si>
    <t>FAURE Thomas</t>
  </si>
  <si>
    <t>SORBA Remy</t>
  </si>
  <si>
    <t>MONET Olivier</t>
  </si>
  <si>
    <t>CARLIN Joel</t>
  </si>
  <si>
    <t>BOUTE Maxime</t>
  </si>
  <si>
    <t>MURRATORE Emmanuel</t>
  </si>
  <si>
    <t>COHEN Paul-Eytan</t>
  </si>
  <si>
    <t>BILA André</t>
  </si>
  <si>
    <t>MICHELON Fabrice</t>
  </si>
  <si>
    <t>LAVILLARD David</t>
  </si>
  <si>
    <t>LAFARGE Pascal</t>
  </si>
  <si>
    <t>KUGLER Jacky</t>
  </si>
  <si>
    <t>VINOUR Patrick</t>
  </si>
  <si>
    <t>DESANDRE Alain</t>
  </si>
  <si>
    <t>BORDES Olivier</t>
  </si>
  <si>
    <t>BARRABES Matthieu</t>
  </si>
  <si>
    <t>BARRET Christian</t>
  </si>
  <si>
    <t>CORNET Pierre</t>
  </si>
  <si>
    <t>DELARBRE Marie-Helene</t>
  </si>
  <si>
    <t>DEPEROIS Andre</t>
  </si>
  <si>
    <t>KRUST Jean-Philippe</t>
  </si>
  <si>
    <t>GALLINET Alain</t>
  </si>
  <si>
    <t>BECKERS Götz-Michael</t>
  </si>
  <si>
    <t>JEANNEZ Thierry</t>
  </si>
  <si>
    <t>KIEFER Renaud</t>
  </si>
  <si>
    <t>LOMBARDO Laurent</t>
  </si>
  <si>
    <t>MALDINI Christian (SUI)</t>
  </si>
  <si>
    <t>MARCZAK Jacques</t>
  </si>
  <si>
    <t>PIERRE BEZ Dorian</t>
  </si>
  <si>
    <t>PLATON Thierry</t>
  </si>
  <si>
    <t>RICCOBONO Stéphane</t>
  </si>
  <si>
    <t>RINDERLE Konstantin</t>
  </si>
  <si>
    <t>Rana</t>
  </si>
  <si>
    <t>La Muela</t>
  </si>
  <si>
    <t>Spring Cup</t>
  </si>
  <si>
    <t>Tende FAI</t>
  </si>
  <si>
    <t>RC-Network</t>
  </si>
  <si>
    <t>Pyrénées Cup</t>
  </si>
  <si>
    <t>Hanstholm</t>
  </si>
  <si>
    <t>BARRABES Mathieu</t>
  </si>
  <si>
    <t>BLUMER Reto (SUI)</t>
  </si>
  <si>
    <t>BUCHHOLZ Elian</t>
  </si>
  <si>
    <t>DALL’AVA Hervé</t>
  </si>
  <si>
    <t>FRICKE Andreas</t>
  </si>
  <si>
    <t>GRANDSEIGNE Cédric</t>
  </si>
  <si>
    <t>GREGOIRE Fréderic</t>
  </si>
  <si>
    <t>HOURS Fréderic</t>
  </si>
  <si>
    <t>KREBS Michael</t>
  </si>
  <si>
    <t>MARIN Joël</t>
  </si>
  <si>
    <t>MAULER Jean-Michel</t>
  </si>
  <si>
    <t>SORBA Rémy</t>
  </si>
  <si>
    <t>MONET, Olivier</t>
  </si>
  <si>
    <t>HONOR, Julien</t>
  </si>
  <si>
    <t>Faure Martial</t>
  </si>
  <si>
    <t>dall'ava hervÃ©</t>
  </si>
  <si>
    <t>Marcais Vincent</t>
  </si>
  <si>
    <t>CHABAUD SÃ©bastien</t>
  </si>
  <si>
    <t>MURATORE Emmanuel</t>
  </si>
  <si>
    <t>COHEN Paul Eytan</t>
  </si>
  <si>
    <t>Tirand Yves</t>
  </si>
  <si>
    <t>DEPERROIS Andre</t>
  </si>
  <si>
    <t>Rinderle Konstantin</t>
  </si>
  <si>
    <t>BERNARDY Stefan</t>
  </si>
  <si>
    <t>RUIJSINK Rick</t>
  </si>
  <si>
    <t>Col de Tende</t>
  </si>
  <si>
    <t>Caussols</t>
  </si>
  <si>
    <t>DUPONT Jeff</t>
  </si>
  <si>
    <t>SALAUN Denis</t>
  </si>
  <si>
    <t>NICOLAS Bernhard</t>
  </si>
  <si>
    <t>MERVELET Michel</t>
  </si>
  <si>
    <t>MERLIN Eric</t>
  </si>
  <si>
    <t>PIQUET Bernard</t>
  </si>
  <si>
    <t>PALTERINI Georges</t>
  </si>
  <si>
    <t>VELLARD Alain</t>
  </si>
  <si>
    <t>Col de Tende 1
(annulé)</t>
  </si>
  <si>
    <t>ROSEMANN Eberhard</t>
  </si>
  <si>
    <t>ZIMMERMANN Kurt</t>
  </si>
  <si>
    <t>BERAUDO Gisèle</t>
  </si>
  <si>
    <t>FONTES Jérome</t>
  </si>
  <si>
    <t>VINCENT Arnaud</t>
  </si>
  <si>
    <t>MARTY Pierre</t>
  </si>
  <si>
    <t>DUPLAND Samuel</t>
  </si>
  <si>
    <t>Panat /
Rodez</t>
  </si>
  <si>
    <t>Croix
Morand</t>
  </si>
</sst>
</file>

<file path=xl/styles.xml><?xml version="1.0" encoding="utf-8"?>
<styleSheet xmlns="http://schemas.openxmlformats.org/spreadsheetml/2006/main">
  <numFmts count="3">
    <numFmt numFmtId="164" formatCode="#;#;;"/>
    <numFmt numFmtId="165" formatCode="#;#"/>
    <numFmt numFmtId="166" formatCode="#;#;\ "/>
  </numFmts>
  <fonts count="9"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sz val="10"/>
      <name val="Verdana"/>
      <family val="2"/>
      <charset val="1"/>
    </font>
    <font>
      <sz val="10"/>
      <name val="Arial"/>
      <family val="2"/>
    </font>
    <font>
      <b/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rgb="FFFF9900"/>
      </patternFill>
    </fill>
    <fill>
      <patternFill patternType="solid">
        <fgColor rgb="FFC6D9F1"/>
        <bgColor rgb="FFBFBFBF"/>
      </patternFill>
    </fill>
    <fill>
      <patternFill patternType="solid">
        <fgColor rgb="FFBFBFBF"/>
        <bgColor rgb="FFC6D9F1"/>
      </patternFill>
    </fill>
    <fill>
      <patternFill patternType="solid">
        <fgColor rgb="FFE46C0A"/>
        <bgColor rgb="FFFF9900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1" fontId="0" fillId="0" borderId="0" xfId="0" applyNumberFormat="1" applyFont="1" applyAlignment="1">
      <alignment horizontal="center"/>
    </xf>
    <xf numFmtId="1" fontId="0" fillId="0" borderId="0" xfId="0" applyNumberFormat="1" applyFont="1"/>
    <xf numFmtId="1" fontId="0" fillId="0" borderId="0" xfId="0" applyNumberFormat="1" applyFont="1" applyBorder="1"/>
    <xf numFmtId="1" fontId="0" fillId="0" borderId="0" xfId="0" applyNumberFormat="1"/>
    <xf numFmtId="1" fontId="2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Border="1" applyAlignment="1" applyProtection="1">
      <alignment horizontal="left"/>
      <protection hidden="1"/>
    </xf>
    <xf numFmtId="49" fontId="4" fillId="0" borderId="0" xfId="0" applyNumberFormat="1" applyFont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2" fontId="0" fillId="0" borderId="1" xfId="0" applyNumberFormat="1" applyFont="1" applyBorder="1"/>
    <xf numFmtId="0" fontId="0" fillId="3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1" xfId="0" applyNumberFormat="1" applyFont="1" applyBorder="1" applyAlignment="1" applyProtection="1">
      <alignment horizontal="center"/>
      <protection hidden="1"/>
    </xf>
    <xf numFmtId="0" fontId="0" fillId="5" borderId="1" xfId="0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2" xfId="0" applyNumberFormat="1" applyFont="1" applyBorder="1" applyAlignment="1">
      <alignment horizontal="center"/>
    </xf>
    <xf numFmtId="0" fontId="0" fillId="0" borderId="0" xfId="0" applyBorder="1"/>
    <xf numFmtId="0" fontId="0" fillId="6" borderId="1" xfId="0" applyFont="1" applyFill="1" applyBorder="1" applyAlignment="1">
      <alignment horizontal="center"/>
    </xf>
    <xf numFmtId="1" fontId="0" fillId="0" borderId="2" xfId="0" applyNumberFormat="1" applyFont="1" applyBorder="1" applyAlignment="1" applyProtection="1">
      <alignment horizontal="center"/>
      <protection hidden="1"/>
    </xf>
    <xf numFmtId="1" fontId="1" fillId="0" borderId="1" xfId="1" applyNumberForma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1" fontId="0" fillId="0" borderId="0" xfId="0" applyNumberFormat="1" applyFont="1" applyAlignment="1" applyProtection="1">
      <alignment horizontal="center"/>
      <protection hidden="1"/>
    </xf>
    <xf numFmtId="0" fontId="5" fillId="0" borderId="1" xfId="0" applyFont="1" applyBorder="1"/>
    <xf numFmtId="165" fontId="0" fillId="0" borderId="1" xfId="0" applyNumberFormat="1" applyFont="1" applyBorder="1" applyAlignment="1" applyProtection="1">
      <alignment horizontal="left"/>
      <protection hidden="1"/>
    </xf>
    <xf numFmtId="0" fontId="0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165" fontId="0" fillId="0" borderId="1" xfId="0" applyNumberFormat="1" applyFont="1" applyBorder="1" applyAlignment="1" applyProtection="1">
      <alignment horizontal="center"/>
      <protection hidden="1"/>
    </xf>
    <xf numFmtId="0" fontId="0" fillId="2" borderId="1" xfId="0" applyFont="1" applyFill="1" applyBorder="1" applyAlignment="1">
      <alignment horizontal="left"/>
    </xf>
    <xf numFmtId="164" fontId="0" fillId="0" borderId="1" xfId="0" applyNumberFormat="1" applyFont="1" applyBorder="1" applyAlignment="1" applyProtection="1">
      <alignment horizontal="center"/>
      <protection hidden="1"/>
    </xf>
    <xf numFmtId="164" fontId="0" fillId="0" borderId="0" xfId="0" applyNumberFormat="1" applyFont="1" applyBorder="1" applyAlignment="1" applyProtection="1">
      <alignment horizontal="center"/>
      <protection hidden="1"/>
    </xf>
    <xf numFmtId="165" fontId="0" fillId="0" borderId="0" xfId="0" applyNumberFormat="1" applyFont="1" applyBorder="1" applyAlignment="1" applyProtection="1">
      <alignment horizontal="center"/>
      <protection hidden="1"/>
    </xf>
    <xf numFmtId="1" fontId="0" fillId="0" borderId="1" xfId="0" applyNumberFormat="1" applyBorder="1"/>
    <xf numFmtId="165" fontId="0" fillId="2" borderId="1" xfId="0" applyNumberFormat="1" applyFont="1" applyFill="1" applyBorder="1" applyAlignment="1" applyProtection="1">
      <alignment horizontal="left"/>
      <protection hidden="1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2" borderId="1" xfId="0" applyNumberFormat="1" applyFont="1" applyFill="1" applyBorder="1" applyAlignment="1" applyProtection="1">
      <alignment horizontal="left"/>
      <protection hidden="1"/>
    </xf>
    <xf numFmtId="2" fontId="0" fillId="0" borderId="0" xfId="0" applyNumberFormat="1"/>
    <xf numFmtId="0" fontId="1" fillId="0" borderId="0" xfId="1" applyFont="1" applyAlignment="1">
      <alignment wrapText="1"/>
    </xf>
    <xf numFmtId="166" fontId="6" fillId="0" borderId="1" xfId="0" applyNumberFormat="1" applyFont="1" applyFill="1" applyBorder="1" applyAlignment="1" applyProtection="1">
      <alignment horizontal="center"/>
      <protection hidden="1"/>
    </xf>
    <xf numFmtId="166" fontId="6" fillId="0" borderId="1" xfId="0" applyNumberFormat="1" applyFont="1" applyFill="1" applyBorder="1" applyAlignment="1" applyProtection="1">
      <alignment horizontal="left"/>
      <protection hidden="1"/>
    </xf>
    <xf numFmtId="0" fontId="0" fillId="0" borderId="0" xfId="0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166" fontId="6" fillId="0" borderId="0" xfId="0" applyNumberFormat="1" applyFont="1" applyFill="1" applyBorder="1" applyAlignment="1" applyProtection="1">
      <alignment horizontal="left"/>
      <protection hidden="1"/>
    </xf>
    <xf numFmtId="1" fontId="0" fillId="7" borderId="1" xfId="0" applyNumberFormat="1" applyFont="1" applyFill="1" applyBorder="1" applyAlignment="1" applyProtection="1">
      <alignment horizontal="center"/>
      <protection hidden="1"/>
    </xf>
    <xf numFmtId="1" fontId="0" fillId="0" borderId="1" xfId="0" applyNumberFormat="1" applyFont="1" applyBorder="1"/>
    <xf numFmtId="0" fontId="0" fillId="0" borderId="1" xfId="0" applyBorder="1"/>
    <xf numFmtId="2" fontId="0" fillId="0" borderId="2" xfId="0" applyNumberFormat="1" applyFont="1" applyBorder="1"/>
    <xf numFmtId="0" fontId="0" fillId="0" borderId="3" xfId="0" applyFont="1" applyBorder="1" applyAlignment="1">
      <alignment horizontal="center"/>
    </xf>
    <xf numFmtId="0" fontId="0" fillId="0" borderId="0" xfId="0" applyAlignment="1">
      <alignment wrapText="1"/>
    </xf>
    <xf numFmtId="2" fontId="0" fillId="0" borderId="1" xfId="0" applyNumberFormat="1" applyBorder="1"/>
    <xf numFmtId="2" fontId="0" fillId="0" borderId="1" xfId="0" applyNumberFormat="1" applyFont="1" applyFill="1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1" fontId="0" fillId="0" borderId="1" xfId="0" applyNumberForma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 applyProtection="1">
      <alignment horizontal="center"/>
      <protection hidden="1"/>
    </xf>
    <xf numFmtId="1" fontId="0" fillId="0" borderId="2" xfId="0" applyNumberFormat="1" applyFill="1" applyBorder="1" applyAlignment="1">
      <alignment horizontal="center"/>
    </xf>
    <xf numFmtId="1" fontId="0" fillId="0" borderId="0" xfId="0" applyNumberFormat="1" applyFont="1" applyFill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0" xfId="0" applyFill="1"/>
    <xf numFmtId="0" fontId="0" fillId="0" borderId="2" xfId="0" applyFont="1" applyBorder="1"/>
    <xf numFmtId="1" fontId="0" fillId="7" borderId="1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 applyProtection="1">
      <alignment horizontal="center"/>
      <protection hidden="1"/>
    </xf>
    <xf numFmtId="0" fontId="0" fillId="0" borderId="2" xfId="0" applyBorder="1"/>
    <xf numFmtId="165" fontId="0" fillId="0" borderId="2" xfId="0" applyNumberFormat="1" applyFont="1" applyBorder="1" applyAlignment="1" applyProtection="1">
      <alignment horizontal="left"/>
      <protection hidden="1"/>
    </xf>
    <xf numFmtId="166" fontId="6" fillId="0" borderId="0" xfId="0" applyNumberFormat="1" applyFont="1" applyFill="1" applyAlignment="1" applyProtection="1">
      <alignment horizontal="center"/>
      <protection hidden="1"/>
    </xf>
    <xf numFmtId="166" fontId="6" fillId="0" borderId="2" xfId="0" applyNumberFormat="1" applyFont="1" applyFill="1" applyBorder="1" applyAlignment="1" applyProtection="1">
      <alignment horizontal="left"/>
      <protection hidden="1"/>
    </xf>
    <xf numFmtId="2" fontId="0" fillId="0" borderId="2" xfId="0" applyNumberFormat="1" applyBorder="1"/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/>
    <xf numFmtId="0" fontId="0" fillId="0" borderId="1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164" fontId="0" fillId="2" borderId="1" xfId="0" applyNumberFormat="1" applyFill="1" applyBorder="1" applyAlignment="1" applyProtection="1">
      <alignment horizontal="left"/>
      <protection hidden="1"/>
    </xf>
  </cellXfs>
  <cellStyles count="2">
    <cellStyle name="Erklärender Text" xfId="1" builtinId="53" customBuiltin="1"/>
    <cellStyle name="Standard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W77"/>
  <sheetViews>
    <sheetView tabSelected="1" zoomScale="80" zoomScaleNormal="80" workbookViewId="0">
      <pane xSplit="1" topLeftCell="B1" activePane="topRight" state="frozen"/>
      <selection pane="topRight" activeCell="D1" sqref="D1"/>
    </sheetView>
  </sheetViews>
  <sheetFormatPr baseColWidth="10" defaultColWidth="9.140625" defaultRowHeight="12.75"/>
  <cols>
    <col min="1" max="1" width="24" style="1" bestFit="1" customWidth="1"/>
    <col min="2" max="2" width="5.5703125" style="2" bestFit="1" customWidth="1"/>
    <col min="3" max="3" width="4.5703125" style="2" bestFit="1" customWidth="1"/>
    <col min="4" max="4" width="6.140625" style="1" customWidth="1"/>
    <col min="5" max="5" width="5.42578125" style="2" customWidth="1"/>
    <col min="6" max="6" width="9.140625" style="3" bestFit="1"/>
    <col min="7" max="7" width="9.7109375" style="3" bestFit="1" customWidth="1"/>
    <col min="8" max="8" width="7.42578125" style="4"/>
    <col min="9" max="9" width="7.42578125" style="3"/>
    <col min="10" max="10" width="8.5703125" style="4"/>
    <col min="11" max="11" width="7.7109375" style="4"/>
    <col min="12" max="12" width="8.5703125" style="4"/>
    <col min="13" max="13" width="8.5703125" style="3" customWidth="1"/>
    <col min="14" max="14" width="7.5703125" style="3"/>
    <col min="15" max="15" width="9" style="4" customWidth="1"/>
    <col min="16" max="16" width="8.5703125" style="5"/>
    <col min="17" max="17" width="8.28515625" style="3"/>
    <col min="18" max="18" width="9" style="3" customWidth="1"/>
    <col min="19" max="19" width="8.28515625" style="4"/>
    <col min="20" max="20" width="9.5703125" style="3" customWidth="1"/>
    <col min="21" max="21" width="9.140625" style="6"/>
    <col min="22" max="22" width="8.28515625" style="6"/>
    <col min="23" max="23" width="4.5703125" customWidth="1"/>
    <col min="24" max="24" width="4" customWidth="1"/>
    <col min="25" max="25" width="7.28515625" bestFit="1" customWidth="1"/>
    <col min="26" max="26" width="6" bestFit="1" customWidth="1"/>
    <col min="27" max="27" width="7.85546875" bestFit="1" customWidth="1"/>
    <col min="28" max="28" width="8.5703125" bestFit="1" customWidth="1"/>
    <col min="29" max="38" width="11.28515625"/>
    <col min="39" max="39" width="9"/>
    <col min="40" max="1025" width="11.28515625"/>
  </cols>
  <sheetData>
    <row r="1" spans="1:49" s="10" customFormat="1" ht="48">
      <c r="A1" s="81" t="s">
        <v>0</v>
      </c>
      <c r="B1" s="80" t="s">
        <v>1</v>
      </c>
      <c r="C1" s="80" t="s">
        <v>2</v>
      </c>
      <c r="D1" s="80" t="s">
        <v>3</v>
      </c>
      <c r="E1" s="80" t="s">
        <v>4</v>
      </c>
      <c r="F1" s="7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127</v>
      </c>
      <c r="P1" s="8" t="s">
        <v>15</v>
      </c>
      <c r="Q1" s="8" t="s">
        <v>16</v>
      </c>
      <c r="R1" s="8" t="s">
        <v>118</v>
      </c>
      <c r="S1" s="8" t="s">
        <v>18</v>
      </c>
      <c r="T1" s="8" t="s">
        <v>19</v>
      </c>
      <c r="U1" s="8" t="s">
        <v>20</v>
      </c>
      <c r="V1" s="8" t="s">
        <v>21</v>
      </c>
      <c r="W1" s="9"/>
      <c r="Y1" s="11" t="s">
        <v>135</v>
      </c>
      <c r="Z1" s="11" t="s">
        <v>9</v>
      </c>
      <c r="AA1" s="11" t="s">
        <v>136</v>
      </c>
      <c r="AB1" s="11" t="s">
        <v>11</v>
      </c>
      <c r="AC1" s="11" t="s">
        <v>12</v>
      </c>
      <c r="AD1" s="11" t="s">
        <v>13</v>
      </c>
      <c r="AE1" s="11" t="s">
        <v>14</v>
      </c>
      <c r="AF1" s="11" t="s">
        <v>15</v>
      </c>
      <c r="AG1" s="11" t="s">
        <v>16</v>
      </c>
      <c r="AH1" s="11" t="s">
        <v>17</v>
      </c>
      <c r="AI1" s="11" t="s">
        <v>18</v>
      </c>
      <c r="AJ1" s="11" t="s">
        <v>19</v>
      </c>
      <c r="AK1" s="11" t="s">
        <v>20</v>
      </c>
      <c r="AL1" s="11" t="s">
        <v>21</v>
      </c>
      <c r="AM1" s="12"/>
      <c r="AO1" s="13" t="s">
        <v>22</v>
      </c>
    </row>
    <row r="2" spans="1:49">
      <c r="A2" s="14" t="s">
        <v>23</v>
      </c>
      <c r="B2" s="15">
        <v>1</v>
      </c>
      <c r="C2" s="16">
        <v>1</v>
      </c>
      <c r="D2" s="17"/>
      <c r="E2" s="18" t="s">
        <v>24</v>
      </c>
      <c r="F2" s="43">
        <f t="shared" ref="F2:F33" si="0">G2/4000*1000</f>
        <v>999.99999999999989</v>
      </c>
      <c r="G2" s="20">
        <f t="shared" ref="G2:G33" si="1">H2-(SUM(AO2:AW2))</f>
        <v>3999.9999999999995</v>
      </c>
      <c r="H2" s="22">
        <f t="shared" ref="H2:H33" si="2">SUM(I2:V2)</f>
        <v>6922.5209453934258</v>
      </c>
      <c r="I2" s="22"/>
      <c r="J2" s="43">
        <v>946.81809900903295</v>
      </c>
      <c r="K2" s="20">
        <v>1000</v>
      </c>
      <c r="L2" s="21">
        <v>1000</v>
      </c>
      <c r="M2" s="20"/>
      <c r="N2" s="22">
        <v>976.39791950497295</v>
      </c>
      <c r="O2" s="20"/>
      <c r="P2" s="53"/>
      <c r="Q2" s="48">
        <v>1000</v>
      </c>
      <c r="R2" s="20"/>
      <c r="S2" s="48">
        <v>1000</v>
      </c>
      <c r="T2" s="20"/>
      <c r="U2" s="48">
        <v>999.30492687942035</v>
      </c>
      <c r="V2" s="53"/>
      <c r="X2" s="52"/>
      <c r="Y2">
        <f t="shared" ref="Y2:Y33" si="3">IF(I2&gt;0,1,0)</f>
        <v>0</v>
      </c>
      <c r="Z2">
        <f t="shared" ref="Z2:Z33" si="4">IF(J2&gt;0,1,0)</f>
        <v>1</v>
      </c>
      <c r="AA2">
        <f t="shared" ref="AA2:AA33" si="5">IF(K2&gt;0,1,0)</f>
        <v>1</v>
      </c>
      <c r="AB2">
        <f t="shared" ref="AB2:AB33" si="6">IF(L2&gt;0,1,0)</f>
        <v>1</v>
      </c>
      <c r="AC2">
        <f t="shared" ref="AC2:AC33" si="7">IF(M2&gt;0,1,0)</f>
        <v>0</v>
      </c>
      <c r="AD2">
        <f t="shared" ref="AD2:AD33" si="8">IF(N2&gt;0,1,0)</f>
        <v>1</v>
      </c>
      <c r="AE2">
        <f t="shared" ref="AE2:AE33" si="9">IF(O2&gt;0,1,0)</f>
        <v>0</v>
      </c>
      <c r="AF2">
        <f t="shared" ref="AF2:AF33" si="10">IF(P2&gt;0,1,0)</f>
        <v>0</v>
      </c>
      <c r="AG2">
        <f t="shared" ref="AG2:AG33" si="11">IF(Q2&gt;0,1,0)</f>
        <v>1</v>
      </c>
      <c r="AH2">
        <f t="shared" ref="AH2:AH33" si="12">IF(R2&gt;0,1,0)</f>
        <v>0</v>
      </c>
      <c r="AI2">
        <f t="shared" ref="AI2:AI33" si="13">IF(S2&gt;0,1,0)</f>
        <v>1</v>
      </c>
      <c r="AJ2">
        <f t="shared" ref="AJ2:AJ33" si="14">IF(T2&gt;0,1,0)</f>
        <v>0</v>
      </c>
      <c r="AK2" s="71">
        <f t="shared" ref="AK2:AK33" si="15">IF(U2&gt;0,1,0)</f>
        <v>1</v>
      </c>
      <c r="AL2">
        <f t="shared" ref="AL2:AL33" si="16">IF(V2&gt;0,1,0)</f>
        <v>0</v>
      </c>
      <c r="AN2">
        <f t="shared" ref="AN2:AN33" si="17">SUM(Y2:AL2)</f>
        <v>7</v>
      </c>
      <c r="AO2">
        <f t="shared" ref="AO2:AO33" si="18">IF($AN2&gt;4,SMALL($I2:$V2,1),0)</f>
        <v>946.81809900903295</v>
      </c>
      <c r="AP2">
        <f t="shared" ref="AP2:AP33" si="19">IF($AN2&gt;5,SMALL($I2:$V2,2),0)</f>
        <v>976.39791950497295</v>
      </c>
      <c r="AQ2">
        <f t="shared" ref="AQ2:AQ33" si="20">IF($AN2&gt;6,SMALL($I2:$V2,3),0)</f>
        <v>999.30492687942035</v>
      </c>
      <c r="AR2">
        <f t="shared" ref="AR2:AR33" si="21">IF($AN2&gt;7,SMALL($I2:$V2,4),0)</f>
        <v>0</v>
      </c>
      <c r="AS2">
        <f t="shared" ref="AS2:AS33" si="22">IF($AN2&gt;8,SMALL($I2:$V2,5),0)</f>
        <v>0</v>
      </c>
      <c r="AT2">
        <f t="shared" ref="AT2:AT33" si="23">IF($AN2&gt;9,SMALL($I2:$V2,6),0)</f>
        <v>0</v>
      </c>
      <c r="AU2">
        <f t="shared" ref="AU2:AU33" si="24">IF($AN2&gt;10,SMALL($I2:$V2,7),0)</f>
        <v>0</v>
      </c>
      <c r="AV2">
        <f t="shared" ref="AV2:AV47" si="25">IF($AN2&gt;11,SMALL($J2:$V2,8),0)</f>
        <v>0</v>
      </c>
      <c r="AW2">
        <f t="shared" ref="AW2:AW47" si="26">IF($AN2&gt;12,SMALL($J2:$V2,9),0)</f>
        <v>0</v>
      </c>
    </row>
    <row r="3" spans="1:49">
      <c r="A3" s="14" t="s">
        <v>38</v>
      </c>
      <c r="B3" s="23">
        <v>2</v>
      </c>
      <c r="C3" s="16">
        <v>2</v>
      </c>
      <c r="D3" s="17"/>
      <c r="E3" s="18" t="s">
        <v>24</v>
      </c>
      <c r="F3" s="43">
        <f t="shared" si="0"/>
        <v>992.64740980108422</v>
      </c>
      <c r="G3" s="20">
        <f t="shared" si="1"/>
        <v>3970.5896392043369</v>
      </c>
      <c r="H3" s="22">
        <f t="shared" si="2"/>
        <v>5520.735897852328</v>
      </c>
      <c r="I3" s="24">
        <v>1000</v>
      </c>
      <c r="J3" s="43">
        <v>871.45949365422996</v>
      </c>
      <c r="K3" s="22"/>
      <c r="L3" s="28"/>
      <c r="M3" s="20"/>
      <c r="N3" s="22">
        <v>678.68676499376102</v>
      </c>
      <c r="O3" s="73"/>
      <c r="P3" s="22"/>
      <c r="Q3" s="48">
        <v>985.89150696252682</v>
      </c>
      <c r="R3" s="24">
        <v>984.6981322418103</v>
      </c>
      <c r="S3" s="22"/>
      <c r="T3" s="25"/>
      <c r="U3" s="48">
        <v>1000</v>
      </c>
      <c r="V3" s="22"/>
      <c r="X3" s="52"/>
      <c r="Y3">
        <f t="shared" si="3"/>
        <v>1</v>
      </c>
      <c r="Z3">
        <f t="shared" si="4"/>
        <v>1</v>
      </c>
      <c r="AA3">
        <f t="shared" si="5"/>
        <v>0</v>
      </c>
      <c r="AB3">
        <f t="shared" si="6"/>
        <v>0</v>
      </c>
      <c r="AC3">
        <f t="shared" si="7"/>
        <v>0</v>
      </c>
      <c r="AD3">
        <f t="shared" si="8"/>
        <v>1</v>
      </c>
      <c r="AE3">
        <f t="shared" si="9"/>
        <v>0</v>
      </c>
      <c r="AF3">
        <f t="shared" si="10"/>
        <v>0</v>
      </c>
      <c r="AG3">
        <f t="shared" si="11"/>
        <v>1</v>
      </c>
      <c r="AH3">
        <f t="shared" si="12"/>
        <v>1</v>
      </c>
      <c r="AI3">
        <f t="shared" si="13"/>
        <v>0</v>
      </c>
      <c r="AJ3">
        <f t="shared" si="14"/>
        <v>0</v>
      </c>
      <c r="AK3" s="71">
        <f t="shared" si="15"/>
        <v>1</v>
      </c>
      <c r="AL3">
        <f t="shared" si="16"/>
        <v>0</v>
      </c>
      <c r="AN3">
        <f t="shared" si="17"/>
        <v>6</v>
      </c>
      <c r="AO3">
        <f t="shared" si="18"/>
        <v>678.68676499376102</v>
      </c>
      <c r="AP3">
        <f t="shared" si="19"/>
        <v>871.45949365422996</v>
      </c>
      <c r="AQ3">
        <f t="shared" si="20"/>
        <v>0</v>
      </c>
      <c r="AR3">
        <f t="shared" si="21"/>
        <v>0</v>
      </c>
      <c r="AS3">
        <f t="shared" si="22"/>
        <v>0</v>
      </c>
      <c r="AT3">
        <f t="shared" si="23"/>
        <v>0</v>
      </c>
      <c r="AU3">
        <f t="shared" si="24"/>
        <v>0</v>
      </c>
      <c r="AV3">
        <f t="shared" si="25"/>
        <v>0</v>
      </c>
      <c r="AW3">
        <f t="shared" si="26"/>
        <v>0</v>
      </c>
    </row>
    <row r="4" spans="1:49" ht="15">
      <c r="A4" s="14" t="s">
        <v>31</v>
      </c>
      <c r="B4" s="27">
        <v>3</v>
      </c>
      <c r="C4" s="16">
        <v>3</v>
      </c>
      <c r="D4" s="17"/>
      <c r="E4" s="18" t="s">
        <v>24</v>
      </c>
      <c r="F4" s="19">
        <f t="shared" si="0"/>
        <v>985.48946471258034</v>
      </c>
      <c r="G4" s="20">
        <f t="shared" si="1"/>
        <v>3941.9578588503214</v>
      </c>
      <c r="H4" s="22">
        <f t="shared" si="2"/>
        <v>5831.7283233539411</v>
      </c>
      <c r="I4" s="43">
        <v>989.31233254188305</v>
      </c>
      <c r="J4" s="43">
        <v>931.91893666397903</v>
      </c>
      <c r="K4" s="22"/>
      <c r="L4" s="21">
        <v>962.90928977407305</v>
      </c>
      <c r="M4" s="20"/>
      <c r="N4" s="29"/>
      <c r="O4" s="73"/>
      <c r="P4" s="22"/>
      <c r="Q4" s="48">
        <v>957.85152783964077</v>
      </c>
      <c r="R4" s="43">
        <v>1000</v>
      </c>
      <c r="S4" s="22"/>
      <c r="T4" s="25"/>
      <c r="U4" s="48">
        <v>989.73623653436516</v>
      </c>
      <c r="V4" s="22"/>
      <c r="X4" s="52"/>
      <c r="Y4">
        <f t="shared" si="3"/>
        <v>1</v>
      </c>
      <c r="Z4">
        <f t="shared" si="4"/>
        <v>1</v>
      </c>
      <c r="AA4">
        <f t="shared" si="5"/>
        <v>0</v>
      </c>
      <c r="AB4">
        <f t="shared" si="6"/>
        <v>1</v>
      </c>
      <c r="AC4">
        <f t="shared" si="7"/>
        <v>0</v>
      </c>
      <c r="AD4">
        <f t="shared" si="8"/>
        <v>0</v>
      </c>
      <c r="AE4">
        <f t="shared" si="9"/>
        <v>0</v>
      </c>
      <c r="AF4">
        <f t="shared" si="10"/>
        <v>0</v>
      </c>
      <c r="AG4">
        <f t="shared" si="11"/>
        <v>1</v>
      </c>
      <c r="AH4">
        <f t="shared" si="12"/>
        <v>1</v>
      </c>
      <c r="AI4">
        <f t="shared" si="13"/>
        <v>0</v>
      </c>
      <c r="AJ4">
        <f t="shared" si="14"/>
        <v>0</v>
      </c>
      <c r="AK4" s="71">
        <f t="shared" si="15"/>
        <v>1</v>
      </c>
      <c r="AL4">
        <f t="shared" si="16"/>
        <v>0</v>
      </c>
      <c r="AN4">
        <f t="shared" si="17"/>
        <v>6</v>
      </c>
      <c r="AO4">
        <f t="shared" si="18"/>
        <v>931.91893666397903</v>
      </c>
      <c r="AP4">
        <f t="shared" si="19"/>
        <v>957.85152783964077</v>
      </c>
      <c r="AQ4">
        <f t="shared" si="20"/>
        <v>0</v>
      </c>
      <c r="AR4">
        <f t="shared" si="21"/>
        <v>0</v>
      </c>
      <c r="AS4">
        <f t="shared" si="22"/>
        <v>0</v>
      </c>
      <c r="AT4">
        <f t="shared" si="23"/>
        <v>0</v>
      </c>
      <c r="AU4">
        <f t="shared" si="24"/>
        <v>0</v>
      </c>
      <c r="AV4">
        <f t="shared" si="25"/>
        <v>0</v>
      </c>
      <c r="AW4">
        <f t="shared" si="26"/>
        <v>0</v>
      </c>
    </row>
    <row r="5" spans="1:49">
      <c r="A5" s="14" t="s">
        <v>25</v>
      </c>
      <c r="B5" s="30">
        <v>4</v>
      </c>
      <c r="C5" s="16">
        <v>4</v>
      </c>
      <c r="D5" s="17"/>
      <c r="E5" s="18" t="s">
        <v>24</v>
      </c>
      <c r="F5" s="19">
        <f t="shared" si="0"/>
        <v>963.47821924803009</v>
      </c>
      <c r="G5" s="20">
        <f t="shared" si="1"/>
        <v>3853.9128769921203</v>
      </c>
      <c r="H5" s="22">
        <f t="shared" si="2"/>
        <v>5646.8983362233112</v>
      </c>
      <c r="I5" s="43">
        <v>950.17033606939901</v>
      </c>
      <c r="J5" s="43">
        <v>875.80703747497796</v>
      </c>
      <c r="K5" s="20">
        <v>978.56572402987103</v>
      </c>
      <c r="L5" s="28"/>
      <c r="M5" s="20"/>
      <c r="N5" s="22">
        <v>968.13500367249401</v>
      </c>
      <c r="O5" s="20"/>
      <c r="P5" s="53"/>
      <c r="Q5" s="48">
        <v>917.17842175621297</v>
      </c>
      <c r="R5" s="20"/>
      <c r="S5" s="22"/>
      <c r="T5" s="25"/>
      <c r="U5" s="48">
        <v>957.04181322035674</v>
      </c>
      <c r="V5" s="22"/>
      <c r="X5" s="52"/>
      <c r="Y5">
        <f t="shared" si="3"/>
        <v>1</v>
      </c>
      <c r="Z5">
        <f t="shared" si="4"/>
        <v>1</v>
      </c>
      <c r="AA5">
        <f t="shared" si="5"/>
        <v>1</v>
      </c>
      <c r="AB5">
        <f t="shared" si="6"/>
        <v>0</v>
      </c>
      <c r="AC5">
        <f t="shared" si="7"/>
        <v>0</v>
      </c>
      <c r="AD5">
        <f t="shared" si="8"/>
        <v>1</v>
      </c>
      <c r="AE5">
        <f t="shared" si="9"/>
        <v>0</v>
      </c>
      <c r="AF5">
        <f t="shared" si="10"/>
        <v>0</v>
      </c>
      <c r="AG5">
        <f t="shared" si="11"/>
        <v>1</v>
      </c>
      <c r="AH5">
        <f t="shared" si="12"/>
        <v>0</v>
      </c>
      <c r="AI5">
        <f t="shared" si="13"/>
        <v>0</v>
      </c>
      <c r="AJ5">
        <f t="shared" si="14"/>
        <v>0</v>
      </c>
      <c r="AK5" s="71">
        <f t="shared" si="15"/>
        <v>1</v>
      </c>
      <c r="AL5">
        <f t="shared" si="16"/>
        <v>0</v>
      </c>
      <c r="AN5">
        <f t="shared" si="17"/>
        <v>6</v>
      </c>
      <c r="AO5">
        <f t="shared" si="18"/>
        <v>875.80703747497796</v>
      </c>
      <c r="AP5">
        <f t="shared" si="19"/>
        <v>917.17842175621297</v>
      </c>
      <c r="AQ5">
        <f t="shared" si="20"/>
        <v>0</v>
      </c>
      <c r="AR5">
        <f t="shared" si="21"/>
        <v>0</v>
      </c>
      <c r="AS5">
        <f t="shared" si="22"/>
        <v>0</v>
      </c>
      <c r="AT5">
        <f t="shared" si="23"/>
        <v>0</v>
      </c>
      <c r="AU5">
        <f t="shared" si="24"/>
        <v>0</v>
      </c>
      <c r="AV5">
        <f t="shared" si="25"/>
        <v>0</v>
      </c>
      <c r="AW5">
        <f t="shared" si="26"/>
        <v>0</v>
      </c>
    </row>
    <row r="6" spans="1:49" ht="15">
      <c r="A6" s="14" t="s">
        <v>41</v>
      </c>
      <c r="B6" s="2">
        <v>5</v>
      </c>
      <c r="C6" s="16">
        <v>5</v>
      </c>
      <c r="D6" s="17"/>
      <c r="E6" s="18" t="s">
        <v>24</v>
      </c>
      <c r="F6" s="19">
        <f t="shared" si="0"/>
        <v>963.07985465671459</v>
      </c>
      <c r="G6" s="20">
        <f t="shared" si="1"/>
        <v>3852.3194186268584</v>
      </c>
      <c r="H6" s="22">
        <f t="shared" si="2"/>
        <v>4791.0929969030212</v>
      </c>
      <c r="I6" s="22"/>
      <c r="J6" s="22"/>
      <c r="K6" s="20">
        <v>948.66924442337904</v>
      </c>
      <c r="L6" s="21">
        <v>938.77357827616299</v>
      </c>
      <c r="M6" s="20"/>
      <c r="N6" s="29"/>
      <c r="O6" s="20"/>
      <c r="P6" s="53"/>
      <c r="Q6" s="48">
        <v>963.55916208503675</v>
      </c>
      <c r="R6" s="20"/>
      <c r="S6" s="48">
        <v>973.92218066659041</v>
      </c>
      <c r="T6" s="25"/>
      <c r="U6" s="48">
        <v>966.16883145185216</v>
      </c>
      <c r="V6" s="53"/>
      <c r="X6" s="52"/>
      <c r="Y6">
        <f t="shared" si="3"/>
        <v>0</v>
      </c>
      <c r="Z6">
        <f t="shared" si="4"/>
        <v>0</v>
      </c>
      <c r="AA6">
        <f t="shared" si="5"/>
        <v>1</v>
      </c>
      <c r="AB6">
        <f t="shared" si="6"/>
        <v>1</v>
      </c>
      <c r="AC6">
        <f t="shared" si="7"/>
        <v>0</v>
      </c>
      <c r="AD6">
        <f t="shared" si="8"/>
        <v>0</v>
      </c>
      <c r="AE6">
        <f t="shared" si="9"/>
        <v>0</v>
      </c>
      <c r="AF6">
        <f t="shared" si="10"/>
        <v>0</v>
      </c>
      <c r="AG6">
        <f t="shared" si="11"/>
        <v>1</v>
      </c>
      <c r="AH6">
        <f t="shared" si="12"/>
        <v>0</v>
      </c>
      <c r="AI6">
        <f t="shared" si="13"/>
        <v>1</v>
      </c>
      <c r="AJ6">
        <f t="shared" si="14"/>
        <v>0</v>
      </c>
      <c r="AK6" s="71">
        <f t="shared" si="15"/>
        <v>1</v>
      </c>
      <c r="AL6">
        <f t="shared" si="16"/>
        <v>0</v>
      </c>
      <c r="AN6">
        <f t="shared" si="17"/>
        <v>5</v>
      </c>
      <c r="AO6">
        <f t="shared" si="18"/>
        <v>938.77357827616299</v>
      </c>
      <c r="AP6">
        <f t="shared" si="19"/>
        <v>0</v>
      </c>
      <c r="AQ6">
        <f t="shared" si="20"/>
        <v>0</v>
      </c>
      <c r="AR6">
        <f t="shared" si="21"/>
        <v>0</v>
      </c>
      <c r="AS6">
        <f t="shared" si="22"/>
        <v>0</v>
      </c>
      <c r="AT6">
        <f t="shared" si="23"/>
        <v>0</v>
      </c>
      <c r="AU6">
        <f t="shared" si="24"/>
        <v>0</v>
      </c>
      <c r="AV6">
        <f t="shared" si="25"/>
        <v>0</v>
      </c>
      <c r="AW6">
        <f t="shared" si="26"/>
        <v>0</v>
      </c>
    </row>
    <row r="7" spans="1:49">
      <c r="A7" s="14" t="s">
        <v>26</v>
      </c>
      <c r="B7" s="30">
        <v>6</v>
      </c>
      <c r="C7" s="16">
        <v>6</v>
      </c>
      <c r="D7" s="17"/>
      <c r="E7" s="18" t="s">
        <v>24</v>
      </c>
      <c r="F7" s="19">
        <f t="shared" si="0"/>
        <v>957.65009898257574</v>
      </c>
      <c r="G7" s="20">
        <f t="shared" si="1"/>
        <v>3830.600395930303</v>
      </c>
      <c r="H7" s="22">
        <f t="shared" si="2"/>
        <v>5599.9967754867876</v>
      </c>
      <c r="I7" s="43">
        <v>950.36640480479105</v>
      </c>
      <c r="J7" s="43">
        <v>902.35908509621197</v>
      </c>
      <c r="K7" s="20">
        <v>936.94870802530204</v>
      </c>
      <c r="L7" s="28"/>
      <c r="M7" s="20"/>
      <c r="N7" s="22">
        <v>965.43311067775596</v>
      </c>
      <c r="O7" s="20"/>
      <c r="P7" s="22"/>
      <c r="Q7" s="48">
        <v>977.85217242245403</v>
      </c>
      <c r="R7" s="20"/>
      <c r="S7" s="22"/>
      <c r="T7" s="28"/>
      <c r="U7" s="48">
        <v>867.03729446027262</v>
      </c>
      <c r="V7" s="22"/>
      <c r="X7" s="52"/>
      <c r="Y7">
        <f t="shared" si="3"/>
        <v>1</v>
      </c>
      <c r="Z7">
        <f t="shared" si="4"/>
        <v>1</v>
      </c>
      <c r="AA7">
        <f t="shared" si="5"/>
        <v>1</v>
      </c>
      <c r="AB7">
        <f t="shared" si="6"/>
        <v>0</v>
      </c>
      <c r="AC7">
        <f t="shared" si="7"/>
        <v>0</v>
      </c>
      <c r="AD7">
        <f t="shared" si="8"/>
        <v>1</v>
      </c>
      <c r="AE7">
        <f t="shared" si="9"/>
        <v>0</v>
      </c>
      <c r="AF7">
        <f t="shared" si="10"/>
        <v>0</v>
      </c>
      <c r="AG7">
        <f t="shared" si="11"/>
        <v>1</v>
      </c>
      <c r="AH7">
        <f t="shared" si="12"/>
        <v>0</v>
      </c>
      <c r="AI7">
        <f t="shared" si="13"/>
        <v>0</v>
      </c>
      <c r="AJ7">
        <f t="shared" si="14"/>
        <v>0</v>
      </c>
      <c r="AK7" s="71">
        <f t="shared" si="15"/>
        <v>1</v>
      </c>
      <c r="AL7">
        <f t="shared" si="16"/>
        <v>0</v>
      </c>
      <c r="AN7">
        <f t="shared" si="17"/>
        <v>6</v>
      </c>
      <c r="AO7">
        <f t="shared" si="18"/>
        <v>867.03729446027262</v>
      </c>
      <c r="AP7">
        <f t="shared" si="19"/>
        <v>902.35908509621197</v>
      </c>
      <c r="AQ7">
        <f t="shared" si="20"/>
        <v>0</v>
      </c>
      <c r="AR7">
        <f t="shared" si="21"/>
        <v>0</v>
      </c>
      <c r="AS7">
        <f t="shared" si="22"/>
        <v>0</v>
      </c>
      <c r="AT7">
        <f t="shared" si="23"/>
        <v>0</v>
      </c>
      <c r="AU7">
        <f t="shared" si="24"/>
        <v>0</v>
      </c>
      <c r="AV7">
        <f t="shared" si="25"/>
        <v>0</v>
      </c>
      <c r="AW7">
        <f t="shared" si="26"/>
        <v>0</v>
      </c>
    </row>
    <row r="8" spans="1:49">
      <c r="A8" s="17" t="s">
        <v>27</v>
      </c>
      <c r="B8" s="2">
        <v>7</v>
      </c>
      <c r="C8" s="16">
        <v>7</v>
      </c>
      <c r="D8" s="17"/>
      <c r="E8" s="18"/>
      <c r="F8" s="19">
        <f t="shared" si="0"/>
        <v>928.77948231992332</v>
      </c>
      <c r="G8" s="20">
        <f t="shared" si="1"/>
        <v>3715.1179292796933</v>
      </c>
      <c r="H8" s="22">
        <f t="shared" si="2"/>
        <v>5474.4581709554986</v>
      </c>
      <c r="I8" s="20"/>
      <c r="J8" s="43">
        <v>928.89505798284301</v>
      </c>
      <c r="K8" s="20">
        <v>955.17145095369699</v>
      </c>
      <c r="L8" s="21">
        <v>919.36809635367297</v>
      </c>
      <c r="M8" s="20"/>
      <c r="N8" s="22">
        <v>911.68332398948098</v>
      </c>
      <c r="O8" s="73"/>
      <c r="P8" s="22"/>
      <c r="Q8" s="48">
        <v>877.14904276073389</v>
      </c>
      <c r="R8" s="20"/>
      <c r="S8" s="22"/>
      <c r="T8" s="25"/>
      <c r="U8" s="48">
        <v>882.1911989150716</v>
      </c>
      <c r="V8" s="53"/>
      <c r="X8" s="52"/>
      <c r="Y8">
        <f t="shared" si="3"/>
        <v>0</v>
      </c>
      <c r="Z8">
        <f t="shared" si="4"/>
        <v>1</v>
      </c>
      <c r="AA8">
        <f t="shared" si="5"/>
        <v>1</v>
      </c>
      <c r="AB8">
        <f t="shared" si="6"/>
        <v>1</v>
      </c>
      <c r="AC8">
        <f t="shared" si="7"/>
        <v>0</v>
      </c>
      <c r="AD8">
        <f t="shared" si="8"/>
        <v>1</v>
      </c>
      <c r="AE8">
        <f t="shared" si="9"/>
        <v>0</v>
      </c>
      <c r="AF8">
        <f t="shared" si="10"/>
        <v>0</v>
      </c>
      <c r="AG8">
        <f t="shared" si="11"/>
        <v>1</v>
      </c>
      <c r="AH8">
        <f t="shared" si="12"/>
        <v>0</v>
      </c>
      <c r="AI8">
        <f t="shared" si="13"/>
        <v>0</v>
      </c>
      <c r="AJ8">
        <f t="shared" si="14"/>
        <v>0</v>
      </c>
      <c r="AK8" s="71">
        <f t="shared" si="15"/>
        <v>1</v>
      </c>
      <c r="AL8">
        <f t="shared" si="16"/>
        <v>0</v>
      </c>
      <c r="AN8">
        <f t="shared" si="17"/>
        <v>6</v>
      </c>
      <c r="AO8">
        <f t="shared" si="18"/>
        <v>877.14904276073389</v>
      </c>
      <c r="AP8">
        <f t="shared" si="19"/>
        <v>882.1911989150716</v>
      </c>
      <c r="AQ8">
        <f t="shared" si="20"/>
        <v>0</v>
      </c>
      <c r="AR8">
        <f t="shared" si="21"/>
        <v>0</v>
      </c>
      <c r="AS8">
        <f t="shared" si="22"/>
        <v>0</v>
      </c>
      <c r="AT8">
        <f t="shared" si="23"/>
        <v>0</v>
      </c>
      <c r="AU8">
        <f t="shared" si="24"/>
        <v>0</v>
      </c>
      <c r="AV8">
        <f t="shared" si="25"/>
        <v>0</v>
      </c>
      <c r="AW8">
        <f t="shared" si="26"/>
        <v>0</v>
      </c>
    </row>
    <row r="9" spans="1:49" s="71" customFormat="1">
      <c r="A9" s="60" t="s">
        <v>28</v>
      </c>
      <c r="B9" s="30">
        <v>8</v>
      </c>
      <c r="C9" s="16">
        <v>8</v>
      </c>
      <c r="D9" s="64"/>
      <c r="E9" s="63"/>
      <c r="F9" s="65">
        <f t="shared" si="0"/>
        <v>923.92159850628309</v>
      </c>
      <c r="G9" s="66">
        <f t="shared" si="1"/>
        <v>3695.6863940251324</v>
      </c>
      <c r="H9" s="67">
        <f t="shared" si="2"/>
        <v>6310.3513328304871</v>
      </c>
      <c r="I9" s="67"/>
      <c r="J9" s="65">
        <v>901.16555020631995</v>
      </c>
      <c r="K9" s="66">
        <v>918.59187846872601</v>
      </c>
      <c r="L9" s="68">
        <v>923.92896535008595</v>
      </c>
      <c r="M9" s="67"/>
      <c r="N9" s="67">
        <v>832.76218452140802</v>
      </c>
      <c r="O9" s="66"/>
      <c r="P9" s="67"/>
      <c r="Q9" s="48">
        <v>884.06970070175919</v>
      </c>
      <c r="R9" s="69"/>
      <c r="S9" s="48">
        <v>897.83305358218752</v>
      </c>
      <c r="T9" s="70">
        <v>952</v>
      </c>
      <c r="U9" s="65"/>
      <c r="V9" s="53"/>
      <c r="W9" s="74"/>
      <c r="X9" s="52"/>
      <c r="Y9" s="71">
        <f t="shared" si="3"/>
        <v>0</v>
      </c>
      <c r="Z9" s="71">
        <f t="shared" si="4"/>
        <v>1</v>
      </c>
      <c r="AA9" s="71">
        <f t="shared" si="5"/>
        <v>1</v>
      </c>
      <c r="AB9" s="71">
        <f t="shared" si="6"/>
        <v>1</v>
      </c>
      <c r="AC9" s="71">
        <f t="shared" si="7"/>
        <v>0</v>
      </c>
      <c r="AD9" s="71">
        <f t="shared" si="8"/>
        <v>1</v>
      </c>
      <c r="AE9" s="71">
        <f t="shared" si="9"/>
        <v>0</v>
      </c>
      <c r="AF9" s="71">
        <f t="shared" si="10"/>
        <v>0</v>
      </c>
      <c r="AG9" s="71">
        <f t="shared" si="11"/>
        <v>1</v>
      </c>
      <c r="AH9" s="71">
        <f t="shared" si="12"/>
        <v>0</v>
      </c>
      <c r="AI9" s="71">
        <f t="shared" si="13"/>
        <v>1</v>
      </c>
      <c r="AJ9" s="71">
        <f t="shared" si="14"/>
        <v>1</v>
      </c>
      <c r="AK9" s="71">
        <f t="shared" si="15"/>
        <v>0</v>
      </c>
      <c r="AL9" s="71">
        <f t="shared" si="16"/>
        <v>0</v>
      </c>
      <c r="AN9" s="71">
        <f t="shared" si="17"/>
        <v>7</v>
      </c>
      <c r="AO9" s="71">
        <f t="shared" si="18"/>
        <v>832.76218452140802</v>
      </c>
      <c r="AP9" s="71">
        <f t="shared" si="19"/>
        <v>884.06970070175919</v>
      </c>
      <c r="AQ9" s="71">
        <f t="shared" si="20"/>
        <v>897.83305358218752</v>
      </c>
      <c r="AR9" s="71">
        <f t="shared" si="21"/>
        <v>0</v>
      </c>
      <c r="AS9" s="71">
        <f t="shared" si="22"/>
        <v>0</v>
      </c>
      <c r="AT9" s="71">
        <f t="shared" si="23"/>
        <v>0</v>
      </c>
      <c r="AU9" s="71">
        <f t="shared" si="24"/>
        <v>0</v>
      </c>
      <c r="AV9" s="71">
        <f t="shared" si="25"/>
        <v>0</v>
      </c>
      <c r="AW9" s="71">
        <f t="shared" si="26"/>
        <v>0</v>
      </c>
    </row>
    <row r="10" spans="1:49" s="71" customFormat="1">
      <c r="A10" s="60" t="s">
        <v>29</v>
      </c>
      <c r="B10" s="2">
        <v>9</v>
      </c>
      <c r="C10" s="16">
        <v>9</v>
      </c>
      <c r="D10" s="64"/>
      <c r="E10" s="63" t="s">
        <v>24</v>
      </c>
      <c r="F10" s="65">
        <f t="shared" si="0"/>
        <v>920.78459101009764</v>
      </c>
      <c r="G10" s="66">
        <f t="shared" si="1"/>
        <v>3683.1383640403906</v>
      </c>
      <c r="H10" s="67">
        <f t="shared" si="2"/>
        <v>6249.2425248143736</v>
      </c>
      <c r="I10" s="67"/>
      <c r="J10" s="65">
        <v>946.25373761963397</v>
      </c>
      <c r="K10" s="66">
        <v>898.82954797047398</v>
      </c>
      <c r="L10" s="68">
        <v>856.80769005111802</v>
      </c>
      <c r="M10" s="66"/>
      <c r="N10" s="67">
        <v>863.36722440156495</v>
      </c>
      <c r="O10" s="66"/>
      <c r="P10" s="67"/>
      <c r="Q10" s="66"/>
      <c r="R10" s="66"/>
      <c r="S10" s="48">
        <v>888.05507845028217</v>
      </c>
      <c r="T10" s="70">
        <v>950</v>
      </c>
      <c r="U10" s="48">
        <v>845.92924632130007</v>
      </c>
      <c r="V10" s="53"/>
      <c r="X10" s="52"/>
      <c r="Y10" s="71">
        <f t="shared" si="3"/>
        <v>0</v>
      </c>
      <c r="Z10" s="71">
        <f t="shared" si="4"/>
        <v>1</v>
      </c>
      <c r="AA10" s="71">
        <f t="shared" si="5"/>
        <v>1</v>
      </c>
      <c r="AB10" s="71">
        <f t="shared" si="6"/>
        <v>1</v>
      </c>
      <c r="AC10" s="71">
        <f t="shared" si="7"/>
        <v>0</v>
      </c>
      <c r="AD10" s="71">
        <f t="shared" si="8"/>
        <v>1</v>
      </c>
      <c r="AE10" s="71">
        <f t="shared" si="9"/>
        <v>0</v>
      </c>
      <c r="AF10" s="71">
        <f t="shared" si="10"/>
        <v>0</v>
      </c>
      <c r="AG10" s="71">
        <f t="shared" si="11"/>
        <v>0</v>
      </c>
      <c r="AH10" s="71">
        <f t="shared" si="12"/>
        <v>0</v>
      </c>
      <c r="AI10" s="71">
        <f t="shared" si="13"/>
        <v>1</v>
      </c>
      <c r="AJ10" s="71">
        <f t="shared" si="14"/>
        <v>1</v>
      </c>
      <c r="AK10" s="71">
        <f t="shared" si="15"/>
        <v>1</v>
      </c>
      <c r="AL10" s="71">
        <f t="shared" si="16"/>
        <v>0</v>
      </c>
      <c r="AN10" s="71">
        <f t="shared" si="17"/>
        <v>7</v>
      </c>
      <c r="AO10" s="71">
        <f t="shared" si="18"/>
        <v>845.92924632130007</v>
      </c>
      <c r="AP10" s="71">
        <f t="shared" si="19"/>
        <v>856.80769005111802</v>
      </c>
      <c r="AQ10" s="71">
        <f t="shared" si="20"/>
        <v>863.36722440156495</v>
      </c>
      <c r="AR10" s="71">
        <f t="shared" si="21"/>
        <v>0</v>
      </c>
      <c r="AS10" s="71">
        <f t="shared" si="22"/>
        <v>0</v>
      </c>
      <c r="AT10" s="71">
        <f t="shared" si="23"/>
        <v>0</v>
      </c>
      <c r="AU10" s="71">
        <f t="shared" si="24"/>
        <v>0</v>
      </c>
      <c r="AV10" s="71">
        <f t="shared" si="25"/>
        <v>0</v>
      </c>
      <c r="AW10" s="71">
        <f t="shared" si="26"/>
        <v>0</v>
      </c>
    </row>
    <row r="11" spans="1:49">
      <c r="A11" s="14" t="s">
        <v>43</v>
      </c>
      <c r="B11" s="30">
        <v>10</v>
      </c>
      <c r="C11" s="16">
        <v>10</v>
      </c>
      <c r="D11" s="17"/>
      <c r="E11" s="18" t="s">
        <v>24</v>
      </c>
      <c r="F11" s="19">
        <f t="shared" si="0"/>
        <v>906.75806394216045</v>
      </c>
      <c r="G11" s="20">
        <f t="shared" si="1"/>
        <v>3627.0322557686418</v>
      </c>
      <c r="H11" s="22">
        <f t="shared" si="2"/>
        <v>5335.5962106676834</v>
      </c>
      <c r="I11" s="22"/>
      <c r="J11" s="20"/>
      <c r="K11" s="20">
        <v>896.62775465843595</v>
      </c>
      <c r="L11" s="28"/>
      <c r="M11" s="53"/>
      <c r="N11" s="22">
        <v>853.70505116734898</v>
      </c>
      <c r="O11" s="20"/>
      <c r="P11" s="22"/>
      <c r="Q11" s="48">
        <v>854.85890373169275</v>
      </c>
      <c r="R11" s="43">
        <v>873.6567339122829</v>
      </c>
      <c r="S11" s="48">
        <v>856.7477671979226</v>
      </c>
      <c r="T11" s="62">
        <v>1000</v>
      </c>
      <c r="U11" s="43"/>
      <c r="V11" s="43"/>
      <c r="X11" s="52"/>
      <c r="Y11">
        <f t="shared" si="3"/>
        <v>0</v>
      </c>
      <c r="Z11">
        <f t="shared" si="4"/>
        <v>0</v>
      </c>
      <c r="AA11">
        <f t="shared" si="5"/>
        <v>1</v>
      </c>
      <c r="AB11">
        <f t="shared" si="6"/>
        <v>0</v>
      </c>
      <c r="AC11">
        <f t="shared" si="7"/>
        <v>0</v>
      </c>
      <c r="AD11">
        <f t="shared" si="8"/>
        <v>1</v>
      </c>
      <c r="AE11">
        <f t="shared" si="9"/>
        <v>0</v>
      </c>
      <c r="AF11">
        <f t="shared" si="10"/>
        <v>0</v>
      </c>
      <c r="AG11">
        <f t="shared" si="11"/>
        <v>1</v>
      </c>
      <c r="AH11">
        <f t="shared" si="12"/>
        <v>1</v>
      </c>
      <c r="AI11">
        <f t="shared" si="13"/>
        <v>1</v>
      </c>
      <c r="AJ11">
        <f t="shared" si="14"/>
        <v>1</v>
      </c>
      <c r="AK11" s="71">
        <f t="shared" si="15"/>
        <v>0</v>
      </c>
      <c r="AL11">
        <f t="shared" si="16"/>
        <v>0</v>
      </c>
      <c r="AN11">
        <f t="shared" si="17"/>
        <v>6</v>
      </c>
      <c r="AO11">
        <f t="shared" si="18"/>
        <v>853.70505116734898</v>
      </c>
      <c r="AP11">
        <f t="shared" si="19"/>
        <v>854.85890373169275</v>
      </c>
      <c r="AQ11">
        <f t="shared" si="20"/>
        <v>0</v>
      </c>
      <c r="AR11">
        <f t="shared" si="21"/>
        <v>0</v>
      </c>
      <c r="AS11">
        <f t="shared" si="22"/>
        <v>0</v>
      </c>
      <c r="AT11">
        <f t="shared" si="23"/>
        <v>0</v>
      </c>
      <c r="AU11">
        <f t="shared" si="24"/>
        <v>0</v>
      </c>
      <c r="AV11">
        <f t="shared" si="25"/>
        <v>0</v>
      </c>
      <c r="AW11">
        <f t="shared" si="26"/>
        <v>0</v>
      </c>
    </row>
    <row r="12" spans="1:49">
      <c r="A12" s="14" t="s">
        <v>37</v>
      </c>
      <c r="B12" s="2">
        <v>11</v>
      </c>
      <c r="C12" s="16">
        <v>11</v>
      </c>
      <c r="D12" s="17"/>
      <c r="E12" s="44" t="s">
        <v>24</v>
      </c>
      <c r="F12" s="19">
        <f t="shared" si="0"/>
        <v>900.94239874757784</v>
      </c>
      <c r="G12" s="20">
        <f t="shared" si="1"/>
        <v>3603.7695949903114</v>
      </c>
      <c r="H12" s="22">
        <f t="shared" si="2"/>
        <v>3603.7695949903114</v>
      </c>
      <c r="I12" s="43">
        <v>950.07495108728995</v>
      </c>
      <c r="J12" s="22"/>
      <c r="K12" s="22"/>
      <c r="L12" s="21">
        <v>699.18750681397398</v>
      </c>
      <c r="M12" s="20"/>
      <c r="N12" s="22">
        <v>988.013645565243</v>
      </c>
      <c r="O12" s="73"/>
      <c r="P12" s="53"/>
      <c r="Q12" s="20"/>
      <c r="R12" s="20"/>
      <c r="S12" s="22"/>
      <c r="T12" s="28"/>
      <c r="U12" s="48">
        <v>966.49349152380398</v>
      </c>
      <c r="V12" s="22"/>
      <c r="X12" s="52"/>
      <c r="Y12">
        <f t="shared" si="3"/>
        <v>1</v>
      </c>
      <c r="Z12">
        <f t="shared" si="4"/>
        <v>0</v>
      </c>
      <c r="AA12">
        <f t="shared" si="5"/>
        <v>0</v>
      </c>
      <c r="AB12">
        <f t="shared" si="6"/>
        <v>1</v>
      </c>
      <c r="AC12">
        <f t="shared" si="7"/>
        <v>0</v>
      </c>
      <c r="AD12">
        <f t="shared" si="8"/>
        <v>1</v>
      </c>
      <c r="AE12">
        <f t="shared" si="9"/>
        <v>0</v>
      </c>
      <c r="AF12">
        <f t="shared" si="10"/>
        <v>0</v>
      </c>
      <c r="AG12">
        <f t="shared" si="11"/>
        <v>0</v>
      </c>
      <c r="AH12">
        <f t="shared" si="12"/>
        <v>0</v>
      </c>
      <c r="AI12">
        <f t="shared" si="13"/>
        <v>0</v>
      </c>
      <c r="AJ12">
        <f t="shared" si="14"/>
        <v>0</v>
      </c>
      <c r="AK12" s="71">
        <f t="shared" si="15"/>
        <v>1</v>
      </c>
      <c r="AL12">
        <f t="shared" si="16"/>
        <v>0</v>
      </c>
      <c r="AN12">
        <f t="shared" si="17"/>
        <v>4</v>
      </c>
      <c r="AO12">
        <f t="shared" si="18"/>
        <v>0</v>
      </c>
      <c r="AP12">
        <f t="shared" si="19"/>
        <v>0</v>
      </c>
      <c r="AQ12">
        <f t="shared" si="20"/>
        <v>0</v>
      </c>
      <c r="AR12">
        <f t="shared" si="21"/>
        <v>0</v>
      </c>
      <c r="AS12">
        <f t="shared" si="22"/>
        <v>0</v>
      </c>
      <c r="AT12">
        <f t="shared" si="23"/>
        <v>0</v>
      </c>
      <c r="AU12">
        <f t="shared" si="24"/>
        <v>0</v>
      </c>
      <c r="AV12">
        <f t="shared" si="25"/>
        <v>0</v>
      </c>
      <c r="AW12">
        <f t="shared" si="26"/>
        <v>0</v>
      </c>
    </row>
    <row r="13" spans="1:49">
      <c r="A13" s="14" t="s">
        <v>30</v>
      </c>
      <c r="B13" s="30">
        <v>12</v>
      </c>
      <c r="C13" s="16">
        <v>12</v>
      </c>
      <c r="D13" s="17"/>
      <c r="E13" s="18"/>
      <c r="F13" s="19">
        <f t="shared" si="0"/>
        <v>900.13625825266126</v>
      </c>
      <c r="G13" s="20">
        <f t="shared" si="1"/>
        <v>3600.5450330106451</v>
      </c>
      <c r="H13" s="22">
        <f t="shared" si="2"/>
        <v>6683.5599281414916</v>
      </c>
      <c r="I13" s="43">
        <v>875.054886871902</v>
      </c>
      <c r="J13" s="43">
        <v>833.59164330739395</v>
      </c>
      <c r="K13" s="20">
        <v>925.62973726796304</v>
      </c>
      <c r="L13" s="21">
        <v>881.46567723163298</v>
      </c>
      <c r="M13" s="20"/>
      <c r="N13" s="22">
        <v>828.74165736582097</v>
      </c>
      <c r="O13" s="20"/>
      <c r="P13" s="22"/>
      <c r="Q13" s="48">
        <v>545.62670758572972</v>
      </c>
      <c r="R13" s="20"/>
      <c r="S13" s="48">
        <v>913.38870846503255</v>
      </c>
      <c r="T13" s="31"/>
      <c r="U13" s="48">
        <v>880.06091004601706</v>
      </c>
      <c r="V13" s="53"/>
      <c r="X13" s="52"/>
      <c r="Y13">
        <f t="shared" si="3"/>
        <v>1</v>
      </c>
      <c r="Z13">
        <f t="shared" si="4"/>
        <v>1</v>
      </c>
      <c r="AA13">
        <f t="shared" si="5"/>
        <v>1</v>
      </c>
      <c r="AB13">
        <f t="shared" si="6"/>
        <v>1</v>
      </c>
      <c r="AC13">
        <f t="shared" si="7"/>
        <v>0</v>
      </c>
      <c r="AD13">
        <f t="shared" si="8"/>
        <v>1</v>
      </c>
      <c r="AE13">
        <f t="shared" si="9"/>
        <v>0</v>
      </c>
      <c r="AF13">
        <f t="shared" si="10"/>
        <v>0</v>
      </c>
      <c r="AG13">
        <f t="shared" si="11"/>
        <v>1</v>
      </c>
      <c r="AH13">
        <f t="shared" si="12"/>
        <v>0</v>
      </c>
      <c r="AI13">
        <f t="shared" si="13"/>
        <v>1</v>
      </c>
      <c r="AJ13">
        <f t="shared" si="14"/>
        <v>0</v>
      </c>
      <c r="AK13" s="71">
        <f t="shared" si="15"/>
        <v>1</v>
      </c>
      <c r="AL13">
        <f t="shared" si="16"/>
        <v>0</v>
      </c>
      <c r="AN13">
        <f t="shared" si="17"/>
        <v>8</v>
      </c>
      <c r="AO13">
        <f t="shared" si="18"/>
        <v>545.62670758572972</v>
      </c>
      <c r="AP13">
        <f t="shared" si="19"/>
        <v>828.74165736582097</v>
      </c>
      <c r="AQ13">
        <f t="shared" si="20"/>
        <v>833.59164330739395</v>
      </c>
      <c r="AR13">
        <f t="shared" si="21"/>
        <v>875.054886871902</v>
      </c>
      <c r="AS13">
        <f t="shared" si="22"/>
        <v>0</v>
      </c>
      <c r="AT13">
        <f t="shared" si="23"/>
        <v>0</v>
      </c>
      <c r="AU13">
        <f t="shared" si="24"/>
        <v>0</v>
      </c>
      <c r="AV13">
        <f t="shared" si="25"/>
        <v>0</v>
      </c>
      <c r="AW13">
        <f t="shared" si="26"/>
        <v>0</v>
      </c>
    </row>
    <row r="14" spans="1:49">
      <c r="A14" s="14" t="s">
        <v>40</v>
      </c>
      <c r="B14" s="2">
        <v>13</v>
      </c>
      <c r="C14" s="16">
        <v>13</v>
      </c>
      <c r="D14" s="17"/>
      <c r="E14" s="18"/>
      <c r="F14" s="19">
        <f t="shared" si="0"/>
        <v>889.56579273972602</v>
      </c>
      <c r="G14" s="20">
        <f t="shared" si="1"/>
        <v>3558.2631709589041</v>
      </c>
      <c r="H14" s="22">
        <f t="shared" si="2"/>
        <v>4118.7649286055621</v>
      </c>
      <c r="I14" s="22"/>
      <c r="J14" s="22"/>
      <c r="K14" s="22">
        <v>560.50175764665801</v>
      </c>
      <c r="L14" s="21">
        <v>890.86319405704501</v>
      </c>
      <c r="M14" s="20"/>
      <c r="N14" s="22">
        <v>832.43734963157203</v>
      </c>
      <c r="O14" s="20"/>
      <c r="P14" s="53"/>
      <c r="Q14" s="48">
        <v>913.83183016824614</v>
      </c>
      <c r="R14" s="20"/>
      <c r="S14" s="48">
        <v>921.13079710204113</v>
      </c>
      <c r="T14" s="25"/>
      <c r="U14" s="43"/>
      <c r="V14" s="22"/>
      <c r="X14" s="52"/>
      <c r="Y14">
        <f t="shared" si="3"/>
        <v>0</v>
      </c>
      <c r="Z14">
        <f t="shared" si="4"/>
        <v>0</v>
      </c>
      <c r="AA14">
        <f t="shared" si="5"/>
        <v>1</v>
      </c>
      <c r="AB14">
        <f t="shared" si="6"/>
        <v>1</v>
      </c>
      <c r="AC14">
        <f t="shared" si="7"/>
        <v>0</v>
      </c>
      <c r="AD14">
        <f t="shared" si="8"/>
        <v>1</v>
      </c>
      <c r="AE14">
        <f t="shared" si="9"/>
        <v>0</v>
      </c>
      <c r="AF14">
        <f t="shared" si="10"/>
        <v>0</v>
      </c>
      <c r="AG14">
        <f t="shared" si="11"/>
        <v>1</v>
      </c>
      <c r="AH14">
        <f t="shared" si="12"/>
        <v>0</v>
      </c>
      <c r="AI14">
        <f t="shared" si="13"/>
        <v>1</v>
      </c>
      <c r="AJ14">
        <f t="shared" si="14"/>
        <v>0</v>
      </c>
      <c r="AK14" s="71">
        <f t="shared" si="15"/>
        <v>0</v>
      </c>
      <c r="AL14">
        <f t="shared" si="16"/>
        <v>0</v>
      </c>
      <c r="AN14">
        <f t="shared" si="17"/>
        <v>5</v>
      </c>
      <c r="AO14">
        <f t="shared" si="18"/>
        <v>560.50175764665801</v>
      </c>
      <c r="AP14">
        <f t="shared" si="19"/>
        <v>0</v>
      </c>
      <c r="AQ14">
        <f t="shared" si="20"/>
        <v>0</v>
      </c>
      <c r="AR14">
        <f t="shared" si="21"/>
        <v>0</v>
      </c>
      <c r="AS14">
        <f t="shared" si="22"/>
        <v>0</v>
      </c>
      <c r="AT14">
        <f t="shared" si="23"/>
        <v>0</v>
      </c>
      <c r="AU14">
        <f t="shared" si="24"/>
        <v>0</v>
      </c>
      <c r="AV14">
        <f t="shared" si="25"/>
        <v>0</v>
      </c>
      <c r="AW14">
        <f t="shared" si="26"/>
        <v>0</v>
      </c>
    </row>
    <row r="15" spans="1:49">
      <c r="A15" s="14" t="s">
        <v>36</v>
      </c>
      <c r="B15" s="30">
        <v>14</v>
      </c>
      <c r="C15" s="16">
        <v>14</v>
      </c>
      <c r="D15" s="17"/>
      <c r="E15" s="30" t="s">
        <v>24</v>
      </c>
      <c r="F15" s="19">
        <f t="shared" si="0"/>
        <v>881.42874528458708</v>
      </c>
      <c r="G15" s="20">
        <f t="shared" si="1"/>
        <v>3525.7149811383483</v>
      </c>
      <c r="H15" s="22">
        <f t="shared" si="2"/>
        <v>3525.7149811383483</v>
      </c>
      <c r="I15" s="43">
        <v>890.730298869639</v>
      </c>
      <c r="J15" s="43">
        <v>928.09031633012398</v>
      </c>
      <c r="K15" s="22"/>
      <c r="L15" s="28"/>
      <c r="M15" s="22"/>
      <c r="N15" s="22">
        <v>855.30618968799001</v>
      </c>
      <c r="O15" s="20"/>
      <c r="P15" s="22"/>
      <c r="Q15" s="20"/>
      <c r="R15" s="20"/>
      <c r="S15" s="20"/>
      <c r="T15" s="28"/>
      <c r="U15" s="48">
        <v>851.58817625059544</v>
      </c>
      <c r="V15" s="43"/>
      <c r="X15" s="52"/>
      <c r="Y15">
        <f t="shared" si="3"/>
        <v>1</v>
      </c>
      <c r="Z15">
        <f t="shared" si="4"/>
        <v>1</v>
      </c>
      <c r="AA15">
        <f t="shared" si="5"/>
        <v>0</v>
      </c>
      <c r="AB15">
        <f t="shared" si="6"/>
        <v>0</v>
      </c>
      <c r="AC15">
        <f t="shared" si="7"/>
        <v>0</v>
      </c>
      <c r="AD15">
        <f t="shared" si="8"/>
        <v>1</v>
      </c>
      <c r="AE15">
        <f t="shared" si="9"/>
        <v>0</v>
      </c>
      <c r="AF15">
        <f t="shared" si="10"/>
        <v>0</v>
      </c>
      <c r="AG15">
        <f t="shared" si="11"/>
        <v>0</v>
      </c>
      <c r="AH15">
        <f t="shared" si="12"/>
        <v>0</v>
      </c>
      <c r="AI15">
        <f t="shared" si="13"/>
        <v>0</v>
      </c>
      <c r="AJ15">
        <f t="shared" si="14"/>
        <v>0</v>
      </c>
      <c r="AK15" s="71">
        <f t="shared" si="15"/>
        <v>1</v>
      </c>
      <c r="AL15">
        <f t="shared" si="16"/>
        <v>0</v>
      </c>
      <c r="AN15">
        <f t="shared" si="17"/>
        <v>4</v>
      </c>
      <c r="AO15">
        <f t="shared" si="18"/>
        <v>0</v>
      </c>
      <c r="AP15">
        <f t="shared" si="19"/>
        <v>0</v>
      </c>
      <c r="AQ15">
        <f t="shared" si="20"/>
        <v>0</v>
      </c>
      <c r="AR15">
        <f t="shared" si="21"/>
        <v>0</v>
      </c>
      <c r="AS15">
        <f t="shared" si="22"/>
        <v>0</v>
      </c>
      <c r="AT15">
        <f t="shared" si="23"/>
        <v>0</v>
      </c>
      <c r="AU15">
        <f t="shared" si="24"/>
        <v>0</v>
      </c>
      <c r="AV15">
        <f t="shared" si="25"/>
        <v>0</v>
      </c>
      <c r="AW15">
        <f t="shared" si="26"/>
        <v>0</v>
      </c>
    </row>
    <row r="16" spans="1:49" ht="15">
      <c r="A16" s="14" t="s">
        <v>35</v>
      </c>
      <c r="B16" s="2">
        <v>15</v>
      </c>
      <c r="C16" s="16">
        <v>15</v>
      </c>
      <c r="D16" s="17"/>
      <c r="E16" s="18"/>
      <c r="F16" s="19">
        <f t="shared" si="0"/>
        <v>878.97292302853873</v>
      </c>
      <c r="G16" s="20">
        <f t="shared" si="1"/>
        <v>3515.8916921141549</v>
      </c>
      <c r="H16" s="22">
        <f t="shared" si="2"/>
        <v>3515.8916921141549</v>
      </c>
      <c r="I16" s="24">
        <v>878.99036995878805</v>
      </c>
      <c r="J16" s="43">
        <v>902.44103424344496</v>
      </c>
      <c r="K16" s="20">
        <v>897.75878601399302</v>
      </c>
      <c r="L16" s="28"/>
      <c r="M16" s="20"/>
      <c r="N16" s="29"/>
      <c r="O16" s="20"/>
      <c r="P16" s="22"/>
      <c r="Q16" s="20"/>
      <c r="R16" s="20"/>
      <c r="S16" s="20"/>
      <c r="T16" s="28"/>
      <c r="U16" s="48">
        <v>836.70150189792912</v>
      </c>
      <c r="V16" s="22"/>
      <c r="X16" s="52"/>
      <c r="Y16">
        <f t="shared" si="3"/>
        <v>1</v>
      </c>
      <c r="Z16">
        <f t="shared" si="4"/>
        <v>1</v>
      </c>
      <c r="AA16">
        <f t="shared" si="5"/>
        <v>1</v>
      </c>
      <c r="AB16">
        <f t="shared" si="6"/>
        <v>0</v>
      </c>
      <c r="AC16">
        <f t="shared" si="7"/>
        <v>0</v>
      </c>
      <c r="AD16">
        <f t="shared" si="8"/>
        <v>0</v>
      </c>
      <c r="AE16">
        <f t="shared" si="9"/>
        <v>0</v>
      </c>
      <c r="AF16">
        <f t="shared" si="10"/>
        <v>0</v>
      </c>
      <c r="AG16">
        <f t="shared" si="11"/>
        <v>0</v>
      </c>
      <c r="AH16">
        <f t="shared" si="12"/>
        <v>0</v>
      </c>
      <c r="AI16">
        <f t="shared" si="13"/>
        <v>0</v>
      </c>
      <c r="AJ16">
        <f t="shared" si="14"/>
        <v>0</v>
      </c>
      <c r="AK16" s="71">
        <f t="shared" si="15"/>
        <v>1</v>
      </c>
      <c r="AL16">
        <f t="shared" si="16"/>
        <v>0</v>
      </c>
      <c r="AN16">
        <f t="shared" si="17"/>
        <v>4</v>
      </c>
      <c r="AO16">
        <f t="shared" si="18"/>
        <v>0</v>
      </c>
      <c r="AP16">
        <f t="shared" si="19"/>
        <v>0</v>
      </c>
      <c r="AQ16">
        <f t="shared" si="20"/>
        <v>0</v>
      </c>
      <c r="AR16">
        <f t="shared" si="21"/>
        <v>0</v>
      </c>
      <c r="AS16">
        <f t="shared" si="22"/>
        <v>0</v>
      </c>
      <c r="AT16">
        <f t="shared" si="23"/>
        <v>0</v>
      </c>
      <c r="AU16">
        <f t="shared" si="24"/>
        <v>0</v>
      </c>
      <c r="AV16">
        <f t="shared" si="25"/>
        <v>0</v>
      </c>
      <c r="AW16">
        <f t="shared" si="26"/>
        <v>0</v>
      </c>
    </row>
    <row r="17" spans="1:49">
      <c r="A17" s="14" t="s">
        <v>49</v>
      </c>
      <c r="B17" s="30">
        <v>16</v>
      </c>
      <c r="C17" s="16">
        <v>16</v>
      </c>
      <c r="D17" s="17"/>
      <c r="E17" s="18" t="s">
        <v>24</v>
      </c>
      <c r="F17" s="19">
        <f t="shared" si="0"/>
        <v>870.14368986332431</v>
      </c>
      <c r="G17" s="20">
        <f t="shared" si="1"/>
        <v>3480.5747594532972</v>
      </c>
      <c r="H17" s="22">
        <f t="shared" si="2"/>
        <v>3480.5747594532972</v>
      </c>
      <c r="I17" s="43">
        <v>937.31910780531496</v>
      </c>
      <c r="J17" s="22"/>
      <c r="K17" s="22"/>
      <c r="L17" s="28"/>
      <c r="M17" s="20"/>
      <c r="N17" s="20"/>
      <c r="O17" s="22"/>
      <c r="P17" s="20"/>
      <c r="Q17" s="48">
        <v>988.15738786256475</v>
      </c>
      <c r="R17" s="20"/>
      <c r="S17" s="48">
        <v>592.06121954637092</v>
      </c>
      <c r="T17" s="28"/>
      <c r="U17" s="48">
        <v>963.03704423904685</v>
      </c>
      <c r="V17" s="22"/>
      <c r="W17" s="9"/>
      <c r="X17" s="26"/>
      <c r="Y17">
        <f t="shared" si="3"/>
        <v>1</v>
      </c>
      <c r="Z17">
        <f t="shared" si="4"/>
        <v>0</v>
      </c>
      <c r="AA17">
        <f t="shared" si="5"/>
        <v>0</v>
      </c>
      <c r="AB17">
        <f t="shared" si="6"/>
        <v>0</v>
      </c>
      <c r="AC17">
        <f t="shared" si="7"/>
        <v>0</v>
      </c>
      <c r="AD17">
        <f t="shared" si="8"/>
        <v>0</v>
      </c>
      <c r="AE17">
        <f t="shared" si="9"/>
        <v>0</v>
      </c>
      <c r="AF17">
        <f t="shared" si="10"/>
        <v>0</v>
      </c>
      <c r="AG17">
        <f t="shared" si="11"/>
        <v>1</v>
      </c>
      <c r="AH17">
        <f t="shared" si="12"/>
        <v>0</v>
      </c>
      <c r="AI17">
        <f t="shared" si="13"/>
        <v>1</v>
      </c>
      <c r="AJ17">
        <f t="shared" si="14"/>
        <v>0</v>
      </c>
      <c r="AK17" s="71">
        <f t="shared" si="15"/>
        <v>1</v>
      </c>
      <c r="AL17">
        <f t="shared" si="16"/>
        <v>0</v>
      </c>
      <c r="AN17">
        <f t="shared" si="17"/>
        <v>4</v>
      </c>
      <c r="AO17">
        <f t="shared" si="18"/>
        <v>0</v>
      </c>
      <c r="AP17">
        <f t="shared" si="19"/>
        <v>0</v>
      </c>
      <c r="AQ17">
        <f t="shared" si="20"/>
        <v>0</v>
      </c>
      <c r="AR17">
        <f t="shared" si="21"/>
        <v>0</v>
      </c>
      <c r="AS17">
        <f t="shared" si="22"/>
        <v>0</v>
      </c>
      <c r="AT17">
        <f t="shared" si="23"/>
        <v>0</v>
      </c>
      <c r="AU17">
        <f t="shared" si="24"/>
        <v>0</v>
      </c>
      <c r="AV17">
        <f t="shared" si="25"/>
        <v>0</v>
      </c>
      <c r="AW17">
        <f t="shared" si="26"/>
        <v>0</v>
      </c>
    </row>
    <row r="18" spans="1:49">
      <c r="A18" s="14" t="s">
        <v>39</v>
      </c>
      <c r="B18" s="2">
        <v>17</v>
      </c>
      <c r="C18" s="16">
        <v>17</v>
      </c>
      <c r="D18" s="17"/>
      <c r="E18" s="30"/>
      <c r="F18" s="19">
        <f t="shared" si="0"/>
        <v>836.52005069391521</v>
      </c>
      <c r="G18" s="20">
        <f t="shared" si="1"/>
        <v>3346.0802027756608</v>
      </c>
      <c r="H18" s="22">
        <f t="shared" si="2"/>
        <v>4140.360312691897</v>
      </c>
      <c r="I18" s="43">
        <v>805.63701097705803</v>
      </c>
      <c r="J18" s="22"/>
      <c r="K18" s="22"/>
      <c r="L18" s="21">
        <v>796.09372429352402</v>
      </c>
      <c r="M18" s="20"/>
      <c r="N18" s="22">
        <v>794.28010991623603</v>
      </c>
      <c r="O18" s="20"/>
      <c r="P18" s="22"/>
      <c r="Q18" s="20"/>
      <c r="R18" s="20"/>
      <c r="S18" s="48">
        <v>874.78279857707878</v>
      </c>
      <c r="T18" s="25"/>
      <c r="U18" s="48">
        <v>869.56666892800058</v>
      </c>
      <c r="V18" s="53"/>
      <c r="W18" s="84"/>
      <c r="X18" s="52"/>
      <c r="Y18">
        <f t="shared" si="3"/>
        <v>1</v>
      </c>
      <c r="Z18">
        <f t="shared" si="4"/>
        <v>0</v>
      </c>
      <c r="AA18">
        <f t="shared" si="5"/>
        <v>0</v>
      </c>
      <c r="AB18">
        <f t="shared" si="6"/>
        <v>1</v>
      </c>
      <c r="AC18">
        <f t="shared" si="7"/>
        <v>0</v>
      </c>
      <c r="AD18">
        <f t="shared" si="8"/>
        <v>1</v>
      </c>
      <c r="AE18">
        <f t="shared" si="9"/>
        <v>0</v>
      </c>
      <c r="AF18">
        <f t="shared" si="10"/>
        <v>0</v>
      </c>
      <c r="AG18">
        <f t="shared" si="11"/>
        <v>0</v>
      </c>
      <c r="AH18">
        <f t="shared" si="12"/>
        <v>0</v>
      </c>
      <c r="AI18">
        <f t="shared" si="13"/>
        <v>1</v>
      </c>
      <c r="AJ18">
        <f t="shared" si="14"/>
        <v>0</v>
      </c>
      <c r="AK18" s="71">
        <f t="shared" si="15"/>
        <v>1</v>
      </c>
      <c r="AL18">
        <f t="shared" si="16"/>
        <v>0</v>
      </c>
      <c r="AN18">
        <f t="shared" si="17"/>
        <v>5</v>
      </c>
      <c r="AO18">
        <f t="shared" si="18"/>
        <v>794.28010991623603</v>
      </c>
      <c r="AP18">
        <f t="shared" si="19"/>
        <v>0</v>
      </c>
      <c r="AQ18">
        <f t="shared" si="20"/>
        <v>0</v>
      </c>
      <c r="AR18">
        <f t="shared" si="21"/>
        <v>0</v>
      </c>
      <c r="AS18">
        <f t="shared" si="22"/>
        <v>0</v>
      </c>
      <c r="AT18">
        <f t="shared" si="23"/>
        <v>0</v>
      </c>
      <c r="AU18">
        <f t="shared" si="24"/>
        <v>0</v>
      </c>
      <c r="AV18">
        <f t="shared" si="25"/>
        <v>0</v>
      </c>
      <c r="AW18">
        <f t="shared" si="26"/>
        <v>0</v>
      </c>
    </row>
    <row r="19" spans="1:49">
      <c r="A19" s="14" t="s">
        <v>45</v>
      </c>
      <c r="B19" s="30">
        <v>18</v>
      </c>
      <c r="C19" s="30"/>
      <c r="D19" s="17"/>
      <c r="E19" s="18"/>
      <c r="F19" s="19">
        <f t="shared" si="0"/>
        <v>799.41162000907252</v>
      </c>
      <c r="G19" s="20">
        <f t="shared" si="1"/>
        <v>3197.6464800362901</v>
      </c>
      <c r="H19" s="22">
        <f t="shared" si="2"/>
        <v>3197.6464800362901</v>
      </c>
      <c r="I19" s="22"/>
      <c r="J19" s="20"/>
      <c r="K19" s="22"/>
      <c r="L19" s="21">
        <v>826.14433079942296</v>
      </c>
      <c r="M19" s="22"/>
      <c r="N19" s="22">
        <v>741.07982792712005</v>
      </c>
      <c r="O19" s="20"/>
      <c r="P19" s="22"/>
      <c r="Q19" s="48">
        <v>789.0545076344539</v>
      </c>
      <c r="S19" s="48">
        <v>841.36781367529306</v>
      </c>
      <c r="T19" s="25"/>
      <c r="U19" s="43"/>
      <c r="V19" s="43"/>
      <c r="X19" s="52"/>
      <c r="Y19">
        <f t="shared" si="3"/>
        <v>0</v>
      </c>
      <c r="Z19">
        <f t="shared" si="4"/>
        <v>0</v>
      </c>
      <c r="AA19">
        <f t="shared" si="5"/>
        <v>0</v>
      </c>
      <c r="AB19">
        <f t="shared" si="6"/>
        <v>1</v>
      </c>
      <c r="AC19">
        <f t="shared" si="7"/>
        <v>0</v>
      </c>
      <c r="AD19">
        <f t="shared" si="8"/>
        <v>1</v>
      </c>
      <c r="AE19">
        <f t="shared" si="9"/>
        <v>0</v>
      </c>
      <c r="AF19">
        <f t="shared" si="10"/>
        <v>0</v>
      </c>
      <c r="AG19">
        <f t="shared" si="11"/>
        <v>1</v>
      </c>
      <c r="AH19">
        <f t="shared" si="12"/>
        <v>0</v>
      </c>
      <c r="AI19">
        <f t="shared" si="13"/>
        <v>1</v>
      </c>
      <c r="AJ19">
        <f t="shared" si="14"/>
        <v>0</v>
      </c>
      <c r="AK19" s="71">
        <f t="shared" si="15"/>
        <v>0</v>
      </c>
      <c r="AL19">
        <f t="shared" si="16"/>
        <v>0</v>
      </c>
      <c r="AN19">
        <f t="shared" si="17"/>
        <v>4</v>
      </c>
      <c r="AO19">
        <f t="shared" si="18"/>
        <v>0</v>
      </c>
      <c r="AP19">
        <f t="shared" si="19"/>
        <v>0</v>
      </c>
      <c r="AQ19">
        <f t="shared" si="20"/>
        <v>0</v>
      </c>
      <c r="AR19">
        <f t="shared" si="21"/>
        <v>0</v>
      </c>
      <c r="AS19">
        <f t="shared" si="22"/>
        <v>0</v>
      </c>
      <c r="AT19">
        <f t="shared" si="23"/>
        <v>0</v>
      </c>
      <c r="AU19">
        <f t="shared" si="24"/>
        <v>0</v>
      </c>
      <c r="AV19">
        <f t="shared" si="25"/>
        <v>0</v>
      </c>
      <c r="AW19">
        <f t="shared" si="26"/>
        <v>0</v>
      </c>
    </row>
    <row r="20" spans="1:49">
      <c r="A20" s="14" t="s">
        <v>32</v>
      </c>
      <c r="B20" s="2">
        <v>19</v>
      </c>
      <c r="C20" s="30"/>
      <c r="D20" s="17"/>
      <c r="E20" s="30"/>
      <c r="F20" s="43">
        <f t="shared" si="0"/>
        <v>760.06031798701008</v>
      </c>
      <c r="G20" s="20">
        <f t="shared" si="1"/>
        <v>3040.2412719480403</v>
      </c>
      <c r="H20" s="22">
        <f t="shared" si="2"/>
        <v>4634.1209920431693</v>
      </c>
      <c r="I20" s="43">
        <v>727.29243269408505</v>
      </c>
      <c r="J20" s="43">
        <v>739.056540775293</v>
      </c>
      <c r="K20" s="20">
        <v>650.17770186720804</v>
      </c>
      <c r="L20" s="21">
        <v>756.54702576256602</v>
      </c>
      <c r="M20" s="20"/>
      <c r="N20" s="22">
        <v>216.40958553383601</v>
      </c>
      <c r="O20" s="73"/>
      <c r="P20" s="22"/>
      <c r="Q20" s="20"/>
      <c r="R20" s="20"/>
      <c r="S20" s="48">
        <v>798.17148955296591</v>
      </c>
      <c r="T20" s="28"/>
      <c r="U20" s="48">
        <v>746.46621585721562</v>
      </c>
      <c r="V20" s="53"/>
      <c r="W20" s="84"/>
      <c r="X20" s="52"/>
      <c r="Y20">
        <f t="shared" si="3"/>
        <v>1</v>
      </c>
      <c r="Z20">
        <f t="shared" si="4"/>
        <v>1</v>
      </c>
      <c r="AA20">
        <f t="shared" si="5"/>
        <v>1</v>
      </c>
      <c r="AB20">
        <f t="shared" si="6"/>
        <v>1</v>
      </c>
      <c r="AC20">
        <f t="shared" si="7"/>
        <v>0</v>
      </c>
      <c r="AD20">
        <f t="shared" si="8"/>
        <v>1</v>
      </c>
      <c r="AE20">
        <f t="shared" si="9"/>
        <v>0</v>
      </c>
      <c r="AF20">
        <f t="shared" si="10"/>
        <v>0</v>
      </c>
      <c r="AG20">
        <f t="shared" si="11"/>
        <v>0</v>
      </c>
      <c r="AH20">
        <f t="shared" si="12"/>
        <v>0</v>
      </c>
      <c r="AI20">
        <f t="shared" si="13"/>
        <v>1</v>
      </c>
      <c r="AJ20">
        <f t="shared" si="14"/>
        <v>0</v>
      </c>
      <c r="AK20" s="71">
        <f t="shared" si="15"/>
        <v>1</v>
      </c>
      <c r="AL20">
        <f t="shared" si="16"/>
        <v>0</v>
      </c>
      <c r="AN20">
        <f t="shared" si="17"/>
        <v>7</v>
      </c>
      <c r="AO20">
        <f t="shared" si="18"/>
        <v>216.40958553383601</v>
      </c>
      <c r="AP20">
        <f t="shared" si="19"/>
        <v>650.17770186720804</v>
      </c>
      <c r="AQ20">
        <f t="shared" si="20"/>
        <v>727.29243269408505</v>
      </c>
      <c r="AR20">
        <f t="shared" si="21"/>
        <v>0</v>
      </c>
      <c r="AS20">
        <f t="shared" si="22"/>
        <v>0</v>
      </c>
      <c r="AT20">
        <f t="shared" si="23"/>
        <v>0</v>
      </c>
      <c r="AU20">
        <f t="shared" si="24"/>
        <v>0</v>
      </c>
      <c r="AV20">
        <f t="shared" si="25"/>
        <v>0</v>
      </c>
      <c r="AW20">
        <f t="shared" si="26"/>
        <v>0</v>
      </c>
    </row>
    <row r="21" spans="1:49" ht="15">
      <c r="A21" s="14" t="s">
        <v>33</v>
      </c>
      <c r="B21" s="30">
        <v>20</v>
      </c>
      <c r="C21" s="16">
        <v>18</v>
      </c>
      <c r="D21" s="17"/>
      <c r="E21" s="18" t="s">
        <v>24</v>
      </c>
      <c r="F21" s="19">
        <f t="shared" si="0"/>
        <v>715.6599571019907</v>
      </c>
      <c r="G21" s="20">
        <f t="shared" si="1"/>
        <v>2862.6398284079628</v>
      </c>
      <c r="H21" s="22">
        <f t="shared" si="2"/>
        <v>2862.6398284079628</v>
      </c>
      <c r="I21" s="43">
        <v>979.35351688718799</v>
      </c>
      <c r="J21" s="43">
        <v>916.91733298665997</v>
      </c>
      <c r="K21" s="20">
        <v>966.36897853411494</v>
      </c>
      <c r="L21" s="31"/>
      <c r="M21" s="20"/>
      <c r="N21" s="29"/>
      <c r="O21" s="20"/>
      <c r="P21" s="22"/>
      <c r="Q21" s="20"/>
      <c r="R21" s="20"/>
      <c r="S21" s="22"/>
      <c r="T21" s="28"/>
      <c r="U21" s="43"/>
      <c r="V21" s="43"/>
      <c r="X21" s="52"/>
      <c r="Y21">
        <f t="shared" si="3"/>
        <v>1</v>
      </c>
      <c r="Z21">
        <f t="shared" si="4"/>
        <v>1</v>
      </c>
      <c r="AA21">
        <f t="shared" si="5"/>
        <v>1</v>
      </c>
      <c r="AB21">
        <f t="shared" si="6"/>
        <v>0</v>
      </c>
      <c r="AC21">
        <f t="shared" si="7"/>
        <v>0</v>
      </c>
      <c r="AD21">
        <f t="shared" si="8"/>
        <v>0</v>
      </c>
      <c r="AE21">
        <f t="shared" si="9"/>
        <v>0</v>
      </c>
      <c r="AF21">
        <f t="shared" si="10"/>
        <v>0</v>
      </c>
      <c r="AG21">
        <f t="shared" si="11"/>
        <v>0</v>
      </c>
      <c r="AH21">
        <f t="shared" si="12"/>
        <v>0</v>
      </c>
      <c r="AI21">
        <f t="shared" si="13"/>
        <v>0</v>
      </c>
      <c r="AJ21">
        <f t="shared" si="14"/>
        <v>0</v>
      </c>
      <c r="AK21" s="71">
        <f t="shared" si="15"/>
        <v>0</v>
      </c>
      <c r="AL21">
        <f t="shared" si="16"/>
        <v>0</v>
      </c>
      <c r="AN21">
        <f t="shared" si="17"/>
        <v>3</v>
      </c>
      <c r="AO21">
        <f t="shared" si="18"/>
        <v>0</v>
      </c>
      <c r="AP21">
        <f t="shared" si="19"/>
        <v>0</v>
      </c>
      <c r="AQ21">
        <f t="shared" si="20"/>
        <v>0</v>
      </c>
      <c r="AR21">
        <f t="shared" si="21"/>
        <v>0</v>
      </c>
      <c r="AS21">
        <f t="shared" si="22"/>
        <v>0</v>
      </c>
      <c r="AT21">
        <f t="shared" si="23"/>
        <v>0</v>
      </c>
      <c r="AU21">
        <f t="shared" si="24"/>
        <v>0</v>
      </c>
      <c r="AV21">
        <f t="shared" si="25"/>
        <v>0</v>
      </c>
      <c r="AW21">
        <f t="shared" si="26"/>
        <v>0</v>
      </c>
    </row>
    <row r="22" spans="1:49">
      <c r="A22" s="14" t="s">
        <v>52</v>
      </c>
      <c r="B22" s="2">
        <v>21</v>
      </c>
      <c r="C22" s="51">
        <v>19</v>
      </c>
      <c r="D22" s="17"/>
      <c r="E22" s="30"/>
      <c r="F22" s="19">
        <f t="shared" si="0"/>
        <v>689.70895473535688</v>
      </c>
      <c r="G22" s="20">
        <f t="shared" si="1"/>
        <v>2758.8358189414275</v>
      </c>
      <c r="H22" s="22">
        <f t="shared" si="2"/>
        <v>2758.8358189414275</v>
      </c>
      <c r="I22" s="22"/>
      <c r="J22" s="20"/>
      <c r="K22" s="22"/>
      <c r="L22" s="21">
        <v>898.42520318299</v>
      </c>
      <c r="M22" s="20"/>
      <c r="N22" s="20"/>
      <c r="O22" s="73"/>
      <c r="P22" s="22"/>
      <c r="Q22" s="48">
        <v>928.48382998300565</v>
      </c>
      <c r="R22" s="43">
        <v>931.92678577543165</v>
      </c>
      <c r="S22" s="22"/>
      <c r="T22" s="28"/>
      <c r="U22" s="43"/>
      <c r="V22" s="22"/>
      <c r="W22" s="84"/>
      <c r="X22" s="52"/>
      <c r="Y22">
        <f t="shared" si="3"/>
        <v>0</v>
      </c>
      <c r="Z22">
        <f t="shared" si="4"/>
        <v>0</v>
      </c>
      <c r="AA22">
        <f t="shared" si="5"/>
        <v>0</v>
      </c>
      <c r="AB22">
        <f t="shared" si="6"/>
        <v>1</v>
      </c>
      <c r="AC22">
        <f t="shared" si="7"/>
        <v>0</v>
      </c>
      <c r="AD22">
        <f t="shared" si="8"/>
        <v>0</v>
      </c>
      <c r="AE22">
        <f t="shared" si="9"/>
        <v>0</v>
      </c>
      <c r="AF22">
        <f t="shared" si="10"/>
        <v>0</v>
      </c>
      <c r="AG22">
        <f t="shared" si="11"/>
        <v>1</v>
      </c>
      <c r="AH22">
        <f t="shared" si="12"/>
        <v>1</v>
      </c>
      <c r="AI22">
        <f t="shared" si="13"/>
        <v>0</v>
      </c>
      <c r="AJ22">
        <f t="shared" si="14"/>
        <v>0</v>
      </c>
      <c r="AK22" s="71">
        <f t="shared" si="15"/>
        <v>0</v>
      </c>
      <c r="AL22">
        <f t="shared" si="16"/>
        <v>0</v>
      </c>
      <c r="AN22">
        <f t="shared" si="17"/>
        <v>3</v>
      </c>
      <c r="AO22">
        <f t="shared" si="18"/>
        <v>0</v>
      </c>
      <c r="AP22">
        <f t="shared" si="19"/>
        <v>0</v>
      </c>
      <c r="AQ22">
        <f t="shared" si="20"/>
        <v>0</v>
      </c>
      <c r="AR22">
        <f t="shared" si="21"/>
        <v>0</v>
      </c>
      <c r="AS22">
        <f t="shared" si="22"/>
        <v>0</v>
      </c>
      <c r="AT22">
        <f t="shared" si="23"/>
        <v>0</v>
      </c>
      <c r="AU22">
        <f t="shared" si="24"/>
        <v>0</v>
      </c>
      <c r="AV22">
        <f t="shared" si="25"/>
        <v>0</v>
      </c>
      <c r="AW22">
        <f t="shared" si="26"/>
        <v>0</v>
      </c>
    </row>
    <row r="23" spans="1:49">
      <c r="A23" s="14" t="s">
        <v>34</v>
      </c>
      <c r="B23" s="30">
        <v>22</v>
      </c>
      <c r="C23" s="16">
        <v>20</v>
      </c>
      <c r="D23" s="17"/>
      <c r="E23" s="30" t="s">
        <v>24</v>
      </c>
      <c r="F23" s="19">
        <f t="shared" si="0"/>
        <v>689.400100388071</v>
      </c>
      <c r="G23" s="20">
        <f t="shared" si="1"/>
        <v>2757.600401552284</v>
      </c>
      <c r="H23" s="22">
        <f t="shared" si="2"/>
        <v>2757.600401552284</v>
      </c>
      <c r="I23" s="43">
        <v>943.49392264493702</v>
      </c>
      <c r="J23" s="43">
        <v>921.51641073447104</v>
      </c>
      <c r="K23" s="22"/>
      <c r="L23" s="22"/>
      <c r="M23" s="22"/>
      <c r="N23" s="22">
        <v>892.59006817287604</v>
      </c>
      <c r="O23" s="20"/>
      <c r="P23" s="22"/>
      <c r="Q23" s="20"/>
      <c r="R23" s="20"/>
      <c r="S23" s="22"/>
      <c r="T23" s="20"/>
      <c r="U23" s="43"/>
      <c r="V23" s="22"/>
      <c r="X23" s="52"/>
      <c r="Y23">
        <f t="shared" si="3"/>
        <v>1</v>
      </c>
      <c r="Z23">
        <f t="shared" si="4"/>
        <v>1</v>
      </c>
      <c r="AA23">
        <f t="shared" si="5"/>
        <v>0</v>
      </c>
      <c r="AB23">
        <f t="shared" si="6"/>
        <v>0</v>
      </c>
      <c r="AC23">
        <f t="shared" si="7"/>
        <v>0</v>
      </c>
      <c r="AD23">
        <f t="shared" si="8"/>
        <v>1</v>
      </c>
      <c r="AE23">
        <f t="shared" si="9"/>
        <v>0</v>
      </c>
      <c r="AF23">
        <f t="shared" si="10"/>
        <v>0</v>
      </c>
      <c r="AG23">
        <f t="shared" si="11"/>
        <v>0</v>
      </c>
      <c r="AH23">
        <f t="shared" si="12"/>
        <v>0</v>
      </c>
      <c r="AI23">
        <f t="shared" si="13"/>
        <v>0</v>
      </c>
      <c r="AJ23">
        <f t="shared" si="14"/>
        <v>0</v>
      </c>
      <c r="AK23" s="71">
        <f t="shared" si="15"/>
        <v>0</v>
      </c>
      <c r="AL23">
        <f t="shared" si="16"/>
        <v>0</v>
      </c>
      <c r="AN23">
        <f t="shared" si="17"/>
        <v>3</v>
      </c>
      <c r="AO23">
        <f t="shared" si="18"/>
        <v>0</v>
      </c>
      <c r="AP23">
        <f t="shared" si="19"/>
        <v>0</v>
      </c>
      <c r="AQ23">
        <f t="shared" si="20"/>
        <v>0</v>
      </c>
      <c r="AR23">
        <f t="shared" si="21"/>
        <v>0</v>
      </c>
      <c r="AS23">
        <f t="shared" si="22"/>
        <v>0</v>
      </c>
      <c r="AT23">
        <f t="shared" si="23"/>
        <v>0</v>
      </c>
      <c r="AU23">
        <f t="shared" si="24"/>
        <v>0</v>
      </c>
      <c r="AV23">
        <f t="shared" si="25"/>
        <v>0</v>
      </c>
      <c r="AW23">
        <f t="shared" si="26"/>
        <v>0</v>
      </c>
    </row>
    <row r="24" spans="1:49">
      <c r="A24" s="59" t="s">
        <v>42</v>
      </c>
      <c r="B24" s="2">
        <v>23</v>
      </c>
      <c r="C24" s="16">
        <v>21</v>
      </c>
      <c r="D24" s="17"/>
      <c r="E24" s="30"/>
      <c r="F24" s="19">
        <f t="shared" si="0"/>
        <v>684.12765076160645</v>
      </c>
      <c r="G24" s="20">
        <f t="shared" si="1"/>
        <v>2736.5106030464258</v>
      </c>
      <c r="H24" s="22">
        <f t="shared" si="2"/>
        <v>2736.5106030464258</v>
      </c>
      <c r="I24" s="22"/>
      <c r="J24" s="20"/>
      <c r="K24" s="20">
        <v>957.30220412571998</v>
      </c>
      <c r="L24" s="22"/>
      <c r="M24" s="53"/>
      <c r="N24" s="22">
        <v>814.20839892070603</v>
      </c>
      <c r="O24" s="22"/>
      <c r="P24" s="20"/>
      <c r="Q24" s="20"/>
      <c r="S24" s="22"/>
      <c r="T24" s="61">
        <v>965</v>
      </c>
      <c r="U24" s="43"/>
      <c r="V24" s="43"/>
      <c r="X24" s="52"/>
      <c r="Y24">
        <f t="shared" si="3"/>
        <v>0</v>
      </c>
      <c r="Z24">
        <f t="shared" si="4"/>
        <v>0</v>
      </c>
      <c r="AA24">
        <f t="shared" si="5"/>
        <v>1</v>
      </c>
      <c r="AB24">
        <f t="shared" si="6"/>
        <v>0</v>
      </c>
      <c r="AC24">
        <f t="shared" si="7"/>
        <v>0</v>
      </c>
      <c r="AD24">
        <f t="shared" si="8"/>
        <v>1</v>
      </c>
      <c r="AE24">
        <f t="shared" si="9"/>
        <v>0</v>
      </c>
      <c r="AF24">
        <f t="shared" si="10"/>
        <v>0</v>
      </c>
      <c r="AG24">
        <f t="shared" si="11"/>
        <v>0</v>
      </c>
      <c r="AH24">
        <f t="shared" si="12"/>
        <v>0</v>
      </c>
      <c r="AI24">
        <f t="shared" si="13"/>
        <v>0</v>
      </c>
      <c r="AJ24">
        <f t="shared" si="14"/>
        <v>1</v>
      </c>
      <c r="AK24" s="71">
        <f t="shared" si="15"/>
        <v>0</v>
      </c>
      <c r="AL24">
        <f t="shared" si="16"/>
        <v>0</v>
      </c>
      <c r="AN24">
        <f t="shared" si="17"/>
        <v>3</v>
      </c>
      <c r="AO24">
        <f t="shared" si="18"/>
        <v>0</v>
      </c>
      <c r="AP24">
        <f t="shared" si="19"/>
        <v>0</v>
      </c>
      <c r="AQ24">
        <f t="shared" si="20"/>
        <v>0</v>
      </c>
      <c r="AR24">
        <f t="shared" si="21"/>
        <v>0</v>
      </c>
      <c r="AS24">
        <f t="shared" si="22"/>
        <v>0</v>
      </c>
      <c r="AT24">
        <f t="shared" si="23"/>
        <v>0</v>
      </c>
      <c r="AU24">
        <f t="shared" si="24"/>
        <v>0</v>
      </c>
      <c r="AV24">
        <f t="shared" si="25"/>
        <v>0</v>
      </c>
      <c r="AW24">
        <f t="shared" si="26"/>
        <v>0</v>
      </c>
    </row>
    <row r="25" spans="1:49">
      <c r="A25" s="14" t="s">
        <v>55</v>
      </c>
      <c r="B25" s="30">
        <v>24</v>
      </c>
      <c r="C25" s="51">
        <v>22</v>
      </c>
      <c r="D25" s="17"/>
      <c r="E25" s="18" t="s">
        <v>24</v>
      </c>
      <c r="F25" s="19">
        <f t="shared" si="0"/>
        <v>677.30500256370499</v>
      </c>
      <c r="G25" s="20">
        <f t="shared" si="1"/>
        <v>2709.22001025482</v>
      </c>
      <c r="H25" s="22">
        <f t="shared" si="2"/>
        <v>2709.22001025482</v>
      </c>
      <c r="I25" s="22"/>
      <c r="J25" s="22"/>
      <c r="K25" s="22"/>
      <c r="L25" s="22"/>
      <c r="M25" s="20"/>
      <c r="N25" s="22">
        <v>870.67175559944405</v>
      </c>
      <c r="O25" s="22"/>
      <c r="P25" s="22"/>
      <c r="Q25" s="48">
        <v>918.30015910866405</v>
      </c>
      <c r="R25" s="20"/>
      <c r="S25" s="22"/>
      <c r="T25" s="22"/>
      <c r="U25" s="48">
        <v>920.24809554671174</v>
      </c>
      <c r="V25" s="22"/>
      <c r="W25" s="9"/>
      <c r="X25" s="26"/>
      <c r="Y25">
        <f t="shared" si="3"/>
        <v>0</v>
      </c>
      <c r="Z25">
        <f t="shared" si="4"/>
        <v>0</v>
      </c>
      <c r="AA25">
        <f t="shared" si="5"/>
        <v>0</v>
      </c>
      <c r="AB25">
        <f t="shared" si="6"/>
        <v>0</v>
      </c>
      <c r="AC25">
        <f t="shared" si="7"/>
        <v>0</v>
      </c>
      <c r="AD25">
        <f t="shared" si="8"/>
        <v>1</v>
      </c>
      <c r="AE25">
        <f t="shared" si="9"/>
        <v>0</v>
      </c>
      <c r="AF25">
        <f t="shared" si="10"/>
        <v>0</v>
      </c>
      <c r="AG25">
        <f t="shared" si="11"/>
        <v>1</v>
      </c>
      <c r="AH25">
        <f t="shared" si="12"/>
        <v>0</v>
      </c>
      <c r="AI25">
        <f t="shared" si="13"/>
        <v>0</v>
      </c>
      <c r="AJ25">
        <f t="shared" si="14"/>
        <v>0</v>
      </c>
      <c r="AK25" s="71">
        <f t="shared" si="15"/>
        <v>1</v>
      </c>
      <c r="AL25">
        <f t="shared" si="16"/>
        <v>0</v>
      </c>
      <c r="AN25">
        <f t="shared" si="17"/>
        <v>3</v>
      </c>
      <c r="AO25">
        <f t="shared" si="18"/>
        <v>0</v>
      </c>
      <c r="AP25">
        <f t="shared" si="19"/>
        <v>0</v>
      </c>
      <c r="AQ25">
        <f t="shared" si="20"/>
        <v>0</v>
      </c>
      <c r="AR25">
        <f t="shared" si="21"/>
        <v>0</v>
      </c>
      <c r="AS25">
        <f t="shared" si="22"/>
        <v>0</v>
      </c>
      <c r="AT25">
        <f t="shared" si="23"/>
        <v>0</v>
      </c>
      <c r="AU25">
        <f t="shared" si="24"/>
        <v>0</v>
      </c>
      <c r="AV25">
        <f t="shared" si="25"/>
        <v>0</v>
      </c>
      <c r="AW25">
        <f t="shared" si="26"/>
        <v>0</v>
      </c>
    </row>
    <row r="26" spans="1:49">
      <c r="A26" s="14" t="s">
        <v>44</v>
      </c>
      <c r="B26" s="2">
        <v>25</v>
      </c>
      <c r="C26" s="16">
        <v>23</v>
      </c>
      <c r="D26" s="17"/>
      <c r="E26" s="18"/>
      <c r="F26" s="19">
        <f t="shared" si="0"/>
        <v>651.33965982443465</v>
      </c>
      <c r="G26" s="20">
        <f t="shared" si="1"/>
        <v>2605.3586392977386</v>
      </c>
      <c r="H26" s="22">
        <f t="shared" si="2"/>
        <v>2605.3586392977386</v>
      </c>
      <c r="I26" s="22"/>
      <c r="J26" s="20"/>
      <c r="K26" s="20">
        <v>919.36907202445502</v>
      </c>
      <c r="L26" s="22"/>
      <c r="M26" s="53"/>
      <c r="N26" s="22">
        <v>823.20292732791404</v>
      </c>
      <c r="O26" s="3"/>
      <c r="P26" s="22"/>
      <c r="Q26" s="20"/>
      <c r="R26" s="20"/>
      <c r="S26" s="48">
        <v>862.78663994536942</v>
      </c>
      <c r="T26" s="20"/>
      <c r="U26" s="43"/>
      <c r="V26" s="22"/>
      <c r="Y26">
        <f t="shared" si="3"/>
        <v>0</v>
      </c>
      <c r="Z26">
        <f t="shared" si="4"/>
        <v>0</v>
      </c>
      <c r="AA26">
        <f t="shared" si="5"/>
        <v>1</v>
      </c>
      <c r="AB26">
        <f t="shared" si="6"/>
        <v>0</v>
      </c>
      <c r="AC26">
        <f t="shared" si="7"/>
        <v>0</v>
      </c>
      <c r="AD26">
        <f t="shared" si="8"/>
        <v>1</v>
      </c>
      <c r="AE26">
        <f t="shared" si="9"/>
        <v>0</v>
      </c>
      <c r="AF26">
        <f t="shared" si="10"/>
        <v>0</v>
      </c>
      <c r="AG26">
        <f t="shared" si="11"/>
        <v>0</v>
      </c>
      <c r="AH26">
        <f t="shared" si="12"/>
        <v>0</v>
      </c>
      <c r="AI26">
        <f t="shared" si="13"/>
        <v>1</v>
      </c>
      <c r="AJ26">
        <f t="shared" si="14"/>
        <v>0</v>
      </c>
      <c r="AK26" s="71">
        <f t="shared" si="15"/>
        <v>0</v>
      </c>
      <c r="AL26">
        <f t="shared" si="16"/>
        <v>0</v>
      </c>
      <c r="AN26">
        <f t="shared" si="17"/>
        <v>3</v>
      </c>
      <c r="AO26">
        <f t="shared" si="18"/>
        <v>0</v>
      </c>
      <c r="AP26">
        <f t="shared" si="19"/>
        <v>0</v>
      </c>
      <c r="AQ26">
        <f t="shared" si="20"/>
        <v>0</v>
      </c>
      <c r="AR26">
        <f t="shared" si="21"/>
        <v>0</v>
      </c>
      <c r="AS26">
        <f t="shared" si="22"/>
        <v>0</v>
      </c>
      <c r="AT26">
        <f t="shared" si="23"/>
        <v>0</v>
      </c>
      <c r="AU26">
        <f t="shared" si="24"/>
        <v>0</v>
      </c>
      <c r="AV26">
        <f t="shared" si="25"/>
        <v>0</v>
      </c>
      <c r="AW26">
        <f t="shared" si="26"/>
        <v>0</v>
      </c>
    </row>
    <row r="27" spans="1:49">
      <c r="A27" s="14" t="s">
        <v>46</v>
      </c>
      <c r="B27" s="30">
        <v>26</v>
      </c>
      <c r="C27" s="16">
        <v>24</v>
      </c>
      <c r="D27" s="17"/>
      <c r="E27" s="30" t="s">
        <v>24</v>
      </c>
      <c r="F27" s="19">
        <f t="shared" si="0"/>
        <v>547.52576257014596</v>
      </c>
      <c r="G27" s="20">
        <f t="shared" si="1"/>
        <v>2190.1030502805838</v>
      </c>
      <c r="H27" s="22">
        <f t="shared" si="2"/>
        <v>2190.1030502805838</v>
      </c>
      <c r="I27" s="31"/>
      <c r="J27" s="43">
        <v>1000</v>
      </c>
      <c r="K27" s="22">
        <v>284.43119723594998</v>
      </c>
      <c r="L27" s="22"/>
      <c r="M27" s="20"/>
      <c r="N27" s="20"/>
      <c r="O27" s="20"/>
      <c r="P27" s="53"/>
      <c r="Q27" s="20"/>
      <c r="R27" s="20"/>
      <c r="S27" s="22"/>
      <c r="U27" s="48">
        <v>905.67185304463374</v>
      </c>
      <c r="V27" s="22"/>
      <c r="W27" s="9"/>
      <c r="X27" s="26"/>
      <c r="Y27">
        <f t="shared" si="3"/>
        <v>0</v>
      </c>
      <c r="Z27">
        <f t="shared" si="4"/>
        <v>1</v>
      </c>
      <c r="AA27">
        <f t="shared" si="5"/>
        <v>1</v>
      </c>
      <c r="AB27">
        <f t="shared" si="6"/>
        <v>0</v>
      </c>
      <c r="AC27">
        <f t="shared" si="7"/>
        <v>0</v>
      </c>
      <c r="AD27">
        <f t="shared" si="8"/>
        <v>0</v>
      </c>
      <c r="AE27">
        <f t="shared" si="9"/>
        <v>0</v>
      </c>
      <c r="AF27">
        <f t="shared" si="10"/>
        <v>0</v>
      </c>
      <c r="AG27">
        <f t="shared" si="11"/>
        <v>0</v>
      </c>
      <c r="AH27">
        <f t="shared" si="12"/>
        <v>0</v>
      </c>
      <c r="AI27">
        <f t="shared" si="13"/>
        <v>0</v>
      </c>
      <c r="AJ27">
        <f t="shared" si="14"/>
        <v>0</v>
      </c>
      <c r="AK27" s="71">
        <f t="shared" si="15"/>
        <v>1</v>
      </c>
      <c r="AL27">
        <f t="shared" si="16"/>
        <v>0</v>
      </c>
      <c r="AN27">
        <f t="shared" si="17"/>
        <v>3</v>
      </c>
      <c r="AO27">
        <f t="shared" si="18"/>
        <v>0</v>
      </c>
      <c r="AP27">
        <f t="shared" si="19"/>
        <v>0</v>
      </c>
      <c r="AQ27">
        <f t="shared" si="20"/>
        <v>0</v>
      </c>
      <c r="AR27">
        <f t="shared" si="21"/>
        <v>0</v>
      </c>
      <c r="AS27">
        <f t="shared" si="22"/>
        <v>0</v>
      </c>
      <c r="AT27">
        <f t="shared" si="23"/>
        <v>0</v>
      </c>
      <c r="AU27">
        <f t="shared" si="24"/>
        <v>0</v>
      </c>
      <c r="AV27">
        <f t="shared" si="25"/>
        <v>0</v>
      </c>
      <c r="AW27">
        <f t="shared" si="26"/>
        <v>0</v>
      </c>
    </row>
    <row r="28" spans="1:49">
      <c r="A28" s="32" t="s">
        <v>53</v>
      </c>
      <c r="B28" s="2">
        <v>27</v>
      </c>
      <c r="C28" s="16">
        <v>25</v>
      </c>
      <c r="D28" s="17"/>
      <c r="E28" s="44" t="s">
        <v>24</v>
      </c>
      <c r="F28" s="19">
        <f t="shared" si="0"/>
        <v>457.81028867165236</v>
      </c>
      <c r="G28" s="20">
        <f t="shared" si="1"/>
        <v>1831.2411546866094</v>
      </c>
      <c r="H28" s="22">
        <f t="shared" si="2"/>
        <v>1831.2411546866094</v>
      </c>
      <c r="I28" s="20"/>
      <c r="J28" s="20"/>
      <c r="K28" s="20"/>
      <c r="L28" s="24">
        <v>896.49553116126299</v>
      </c>
      <c r="M28" s="20"/>
      <c r="N28" s="20"/>
      <c r="O28" s="20"/>
      <c r="P28" s="22"/>
      <c r="Q28" s="48">
        <v>934.74562352534645</v>
      </c>
      <c r="R28" s="20"/>
      <c r="S28" s="20"/>
      <c r="T28" s="20"/>
      <c r="U28" s="43"/>
      <c r="V28" s="53"/>
      <c r="W28" s="26"/>
      <c r="Y28">
        <f t="shared" si="3"/>
        <v>0</v>
      </c>
      <c r="Z28">
        <f t="shared" si="4"/>
        <v>0</v>
      </c>
      <c r="AA28">
        <f t="shared" si="5"/>
        <v>0</v>
      </c>
      <c r="AB28">
        <f t="shared" si="6"/>
        <v>1</v>
      </c>
      <c r="AC28">
        <f t="shared" si="7"/>
        <v>0</v>
      </c>
      <c r="AD28">
        <f t="shared" si="8"/>
        <v>0</v>
      </c>
      <c r="AE28">
        <f t="shared" si="9"/>
        <v>0</v>
      </c>
      <c r="AF28">
        <f t="shared" si="10"/>
        <v>0</v>
      </c>
      <c r="AG28">
        <f t="shared" si="11"/>
        <v>1</v>
      </c>
      <c r="AH28">
        <f t="shared" si="12"/>
        <v>0</v>
      </c>
      <c r="AI28">
        <f t="shared" si="13"/>
        <v>0</v>
      </c>
      <c r="AJ28">
        <f t="shared" si="14"/>
        <v>0</v>
      </c>
      <c r="AK28" s="71">
        <f t="shared" si="15"/>
        <v>0</v>
      </c>
      <c r="AL28">
        <f t="shared" si="16"/>
        <v>0</v>
      </c>
      <c r="AN28">
        <f t="shared" si="17"/>
        <v>2</v>
      </c>
      <c r="AO28">
        <f t="shared" si="18"/>
        <v>0</v>
      </c>
      <c r="AP28">
        <f t="shared" si="19"/>
        <v>0</v>
      </c>
      <c r="AQ28">
        <f t="shared" si="20"/>
        <v>0</v>
      </c>
      <c r="AR28">
        <f t="shared" si="21"/>
        <v>0</v>
      </c>
      <c r="AS28">
        <f t="shared" si="22"/>
        <v>0</v>
      </c>
      <c r="AT28">
        <f t="shared" si="23"/>
        <v>0</v>
      </c>
      <c r="AU28">
        <f t="shared" si="24"/>
        <v>0</v>
      </c>
      <c r="AV28">
        <f t="shared" si="25"/>
        <v>0</v>
      </c>
      <c r="AW28">
        <f t="shared" si="26"/>
        <v>0</v>
      </c>
    </row>
    <row r="29" spans="1:49">
      <c r="A29" s="14" t="s">
        <v>51</v>
      </c>
      <c r="B29" s="30">
        <v>28</v>
      </c>
      <c r="C29" s="30"/>
      <c r="D29" s="17"/>
      <c r="E29" s="18"/>
      <c r="F29" s="19">
        <f t="shared" si="0"/>
        <v>456.08068510308692</v>
      </c>
      <c r="G29" s="20">
        <f t="shared" si="1"/>
        <v>1824.3227404123477</v>
      </c>
      <c r="H29" s="22">
        <f t="shared" si="2"/>
        <v>1824.3227404123477</v>
      </c>
      <c r="I29" s="22"/>
      <c r="J29" s="43">
        <v>926.29523884442699</v>
      </c>
      <c r="K29" s="22"/>
      <c r="L29" s="22"/>
      <c r="M29" s="22"/>
      <c r="N29" s="22"/>
      <c r="O29" s="20"/>
      <c r="P29" s="22"/>
      <c r="Q29" s="20"/>
      <c r="R29" s="20"/>
      <c r="S29" s="20"/>
      <c r="T29" s="22"/>
      <c r="U29" s="48">
        <v>898.02750156792069</v>
      </c>
      <c r="V29" s="43"/>
      <c r="W29" s="26"/>
      <c r="Y29">
        <f t="shared" si="3"/>
        <v>0</v>
      </c>
      <c r="Z29">
        <f t="shared" si="4"/>
        <v>1</v>
      </c>
      <c r="AA29">
        <f t="shared" si="5"/>
        <v>0</v>
      </c>
      <c r="AB29">
        <f t="shared" si="6"/>
        <v>0</v>
      </c>
      <c r="AC29">
        <f t="shared" si="7"/>
        <v>0</v>
      </c>
      <c r="AD29">
        <f t="shared" si="8"/>
        <v>0</v>
      </c>
      <c r="AE29">
        <f t="shared" si="9"/>
        <v>0</v>
      </c>
      <c r="AF29">
        <f t="shared" si="10"/>
        <v>0</v>
      </c>
      <c r="AG29">
        <f t="shared" si="11"/>
        <v>0</v>
      </c>
      <c r="AH29">
        <f t="shared" si="12"/>
        <v>0</v>
      </c>
      <c r="AI29">
        <f t="shared" si="13"/>
        <v>0</v>
      </c>
      <c r="AJ29">
        <f t="shared" si="14"/>
        <v>0</v>
      </c>
      <c r="AK29" s="71">
        <f t="shared" si="15"/>
        <v>1</v>
      </c>
      <c r="AL29">
        <f t="shared" si="16"/>
        <v>0</v>
      </c>
      <c r="AN29">
        <f t="shared" si="17"/>
        <v>2</v>
      </c>
      <c r="AO29">
        <f t="shared" si="18"/>
        <v>0</v>
      </c>
      <c r="AP29">
        <f t="shared" si="19"/>
        <v>0</v>
      </c>
      <c r="AQ29">
        <f t="shared" si="20"/>
        <v>0</v>
      </c>
      <c r="AR29">
        <f t="shared" si="21"/>
        <v>0</v>
      </c>
      <c r="AS29">
        <f t="shared" si="22"/>
        <v>0</v>
      </c>
      <c r="AT29">
        <f t="shared" si="23"/>
        <v>0</v>
      </c>
      <c r="AU29">
        <f t="shared" si="24"/>
        <v>0</v>
      </c>
      <c r="AV29">
        <f t="shared" si="25"/>
        <v>0</v>
      </c>
      <c r="AW29">
        <f t="shared" si="26"/>
        <v>0</v>
      </c>
    </row>
    <row r="30" spans="1:49">
      <c r="A30" s="33" t="s">
        <v>54</v>
      </c>
      <c r="B30" s="2">
        <v>29</v>
      </c>
      <c r="C30" s="30"/>
      <c r="D30" s="17"/>
      <c r="E30" s="30" t="s">
        <v>24</v>
      </c>
      <c r="F30" s="43">
        <f t="shared" si="0"/>
        <v>441.4366130972457</v>
      </c>
      <c r="G30" s="20">
        <f t="shared" si="1"/>
        <v>1765.7464523889828</v>
      </c>
      <c r="H30" s="22">
        <f t="shared" si="2"/>
        <v>1765.7464523889828</v>
      </c>
      <c r="I30" s="43">
        <v>872.27382500134797</v>
      </c>
      <c r="J30" s="20"/>
      <c r="K30" s="20"/>
      <c r="L30" s="43"/>
      <c r="M30" s="20"/>
      <c r="N30" s="20"/>
      <c r="O30" s="20"/>
      <c r="P30" s="20"/>
      <c r="Q30" s="20"/>
      <c r="R30" s="20"/>
      <c r="S30" s="20"/>
      <c r="T30" s="22"/>
      <c r="U30" s="48">
        <v>893.47262738763482</v>
      </c>
      <c r="V30" s="43"/>
      <c r="W30" s="26"/>
      <c r="Y30">
        <f t="shared" si="3"/>
        <v>1</v>
      </c>
      <c r="Z30">
        <f t="shared" si="4"/>
        <v>0</v>
      </c>
      <c r="AA30">
        <f t="shared" si="5"/>
        <v>0</v>
      </c>
      <c r="AB30">
        <f t="shared" si="6"/>
        <v>0</v>
      </c>
      <c r="AC30">
        <f t="shared" si="7"/>
        <v>0</v>
      </c>
      <c r="AD30">
        <f t="shared" si="8"/>
        <v>0</v>
      </c>
      <c r="AE30">
        <f t="shared" si="9"/>
        <v>0</v>
      </c>
      <c r="AF30">
        <f t="shared" si="10"/>
        <v>0</v>
      </c>
      <c r="AG30">
        <f t="shared" si="11"/>
        <v>0</v>
      </c>
      <c r="AH30">
        <f t="shared" si="12"/>
        <v>0</v>
      </c>
      <c r="AI30">
        <f t="shared" si="13"/>
        <v>0</v>
      </c>
      <c r="AJ30">
        <f t="shared" si="14"/>
        <v>0</v>
      </c>
      <c r="AK30" s="71">
        <f t="shared" si="15"/>
        <v>1</v>
      </c>
      <c r="AL30">
        <f t="shared" si="16"/>
        <v>0</v>
      </c>
      <c r="AN30">
        <f t="shared" si="17"/>
        <v>2</v>
      </c>
      <c r="AO30">
        <f t="shared" si="18"/>
        <v>0</v>
      </c>
      <c r="AP30">
        <f t="shared" si="19"/>
        <v>0</v>
      </c>
      <c r="AQ30">
        <f t="shared" si="20"/>
        <v>0</v>
      </c>
      <c r="AR30">
        <f t="shared" si="21"/>
        <v>0</v>
      </c>
      <c r="AS30">
        <f t="shared" si="22"/>
        <v>0</v>
      </c>
      <c r="AT30">
        <f t="shared" si="23"/>
        <v>0</v>
      </c>
      <c r="AU30">
        <f t="shared" si="24"/>
        <v>0</v>
      </c>
      <c r="AV30">
        <f t="shared" si="25"/>
        <v>0</v>
      </c>
      <c r="AW30">
        <f t="shared" si="26"/>
        <v>0</v>
      </c>
    </row>
    <row r="31" spans="1:49">
      <c r="A31" s="14" t="s">
        <v>64</v>
      </c>
      <c r="B31" s="30">
        <v>30</v>
      </c>
      <c r="C31" s="30"/>
      <c r="D31" s="17"/>
      <c r="E31" s="18" t="s">
        <v>24</v>
      </c>
      <c r="F31" s="19">
        <f t="shared" si="0"/>
        <v>382.2213452928375</v>
      </c>
      <c r="G31" s="20">
        <f t="shared" si="1"/>
        <v>1528.88538117135</v>
      </c>
      <c r="H31" s="22">
        <f t="shared" si="2"/>
        <v>1528.88538117135</v>
      </c>
      <c r="I31" s="22"/>
      <c r="J31" s="20"/>
      <c r="K31" s="43">
        <v>622.88538117134999</v>
      </c>
      <c r="L31" s="22"/>
      <c r="M31" s="22"/>
      <c r="N31" s="22"/>
      <c r="O31" s="20"/>
      <c r="P31" s="20"/>
      <c r="Q31" s="20"/>
      <c r="R31" s="20"/>
      <c r="S31" s="20"/>
      <c r="T31" s="61">
        <v>906</v>
      </c>
      <c r="U31" s="43"/>
      <c r="V31" s="43"/>
      <c r="W31" s="26"/>
      <c r="Y31">
        <f t="shared" si="3"/>
        <v>0</v>
      </c>
      <c r="Z31">
        <f t="shared" si="4"/>
        <v>0</v>
      </c>
      <c r="AA31">
        <f t="shared" si="5"/>
        <v>1</v>
      </c>
      <c r="AB31">
        <f t="shared" si="6"/>
        <v>0</v>
      </c>
      <c r="AC31">
        <f t="shared" si="7"/>
        <v>0</v>
      </c>
      <c r="AD31">
        <f t="shared" si="8"/>
        <v>0</v>
      </c>
      <c r="AE31">
        <f t="shared" si="9"/>
        <v>0</v>
      </c>
      <c r="AF31">
        <f t="shared" si="10"/>
        <v>0</v>
      </c>
      <c r="AG31">
        <f t="shared" si="11"/>
        <v>0</v>
      </c>
      <c r="AH31">
        <f t="shared" si="12"/>
        <v>0</v>
      </c>
      <c r="AI31">
        <f t="shared" si="13"/>
        <v>0</v>
      </c>
      <c r="AJ31">
        <f t="shared" si="14"/>
        <v>1</v>
      </c>
      <c r="AK31" s="71">
        <f t="shared" si="15"/>
        <v>0</v>
      </c>
      <c r="AL31">
        <f t="shared" si="16"/>
        <v>0</v>
      </c>
      <c r="AN31">
        <f t="shared" si="17"/>
        <v>2</v>
      </c>
      <c r="AO31">
        <f t="shared" si="18"/>
        <v>0</v>
      </c>
      <c r="AP31">
        <f t="shared" si="19"/>
        <v>0</v>
      </c>
      <c r="AQ31">
        <f t="shared" si="20"/>
        <v>0</v>
      </c>
      <c r="AR31">
        <f t="shared" si="21"/>
        <v>0</v>
      </c>
      <c r="AS31">
        <f t="shared" si="22"/>
        <v>0</v>
      </c>
      <c r="AT31">
        <f t="shared" si="23"/>
        <v>0</v>
      </c>
      <c r="AU31">
        <f t="shared" si="24"/>
        <v>0</v>
      </c>
      <c r="AV31">
        <f t="shared" si="25"/>
        <v>0</v>
      </c>
      <c r="AW31">
        <f t="shared" si="26"/>
        <v>0</v>
      </c>
    </row>
    <row r="32" spans="1:49">
      <c r="A32" s="34" t="s">
        <v>66</v>
      </c>
      <c r="B32" s="2">
        <v>31</v>
      </c>
      <c r="C32" s="18"/>
      <c r="D32" s="17"/>
      <c r="E32" s="18"/>
      <c r="F32" s="19">
        <f t="shared" si="0"/>
        <v>374.21816963185177</v>
      </c>
      <c r="G32" s="20">
        <f t="shared" si="1"/>
        <v>1496.8726785274071</v>
      </c>
      <c r="H32" s="22">
        <f t="shared" si="2"/>
        <v>1496.8726785274071</v>
      </c>
      <c r="I32" s="43"/>
      <c r="J32" s="20"/>
      <c r="K32" s="22">
        <v>127.87897819870101</v>
      </c>
      <c r="L32" s="3"/>
      <c r="M32" s="20"/>
      <c r="N32" s="20"/>
      <c r="O32" s="20"/>
      <c r="P32" s="20"/>
      <c r="Q32" s="20"/>
      <c r="R32" s="20"/>
      <c r="S32" s="48">
        <v>740.43146460119488</v>
      </c>
      <c r="T32" s="20"/>
      <c r="U32" s="48">
        <v>628.56223572751117</v>
      </c>
      <c r="V32" s="43"/>
      <c r="Y32">
        <f t="shared" si="3"/>
        <v>0</v>
      </c>
      <c r="Z32">
        <f t="shared" si="4"/>
        <v>0</v>
      </c>
      <c r="AA32">
        <f t="shared" si="5"/>
        <v>1</v>
      </c>
      <c r="AB32">
        <f t="shared" si="6"/>
        <v>0</v>
      </c>
      <c r="AC32">
        <f t="shared" si="7"/>
        <v>0</v>
      </c>
      <c r="AD32">
        <f t="shared" si="8"/>
        <v>0</v>
      </c>
      <c r="AE32">
        <f t="shared" si="9"/>
        <v>0</v>
      </c>
      <c r="AF32">
        <f t="shared" si="10"/>
        <v>0</v>
      </c>
      <c r="AG32">
        <f t="shared" si="11"/>
        <v>0</v>
      </c>
      <c r="AH32">
        <f t="shared" si="12"/>
        <v>0</v>
      </c>
      <c r="AI32">
        <f t="shared" si="13"/>
        <v>1</v>
      </c>
      <c r="AJ32">
        <f t="shared" si="14"/>
        <v>0</v>
      </c>
      <c r="AK32" s="71">
        <f t="shared" si="15"/>
        <v>1</v>
      </c>
      <c r="AL32">
        <f t="shared" si="16"/>
        <v>0</v>
      </c>
      <c r="AN32">
        <f t="shared" si="17"/>
        <v>3</v>
      </c>
      <c r="AO32">
        <f t="shared" si="18"/>
        <v>0</v>
      </c>
      <c r="AP32">
        <f t="shared" si="19"/>
        <v>0</v>
      </c>
      <c r="AQ32">
        <f t="shared" si="20"/>
        <v>0</v>
      </c>
      <c r="AR32">
        <f t="shared" si="21"/>
        <v>0</v>
      </c>
      <c r="AS32">
        <f t="shared" si="22"/>
        <v>0</v>
      </c>
      <c r="AT32">
        <f t="shared" si="23"/>
        <v>0</v>
      </c>
      <c r="AU32">
        <f t="shared" si="24"/>
        <v>0</v>
      </c>
      <c r="AV32">
        <f t="shared" si="25"/>
        <v>0</v>
      </c>
      <c r="AW32">
        <f t="shared" si="26"/>
        <v>0</v>
      </c>
    </row>
    <row r="33" spans="1:49">
      <c r="A33" s="32" t="s">
        <v>59</v>
      </c>
      <c r="B33" s="30">
        <v>32</v>
      </c>
      <c r="C33" s="30"/>
      <c r="D33" s="17"/>
      <c r="E33" s="18"/>
      <c r="F33" s="19">
        <f t="shared" si="0"/>
        <v>368.76740032137673</v>
      </c>
      <c r="G33" s="20">
        <f t="shared" si="1"/>
        <v>1475.0696012855069</v>
      </c>
      <c r="H33" s="22">
        <f t="shared" si="2"/>
        <v>1475.0696012855069</v>
      </c>
      <c r="I33" s="20"/>
      <c r="J33" s="20"/>
      <c r="K33" s="20"/>
      <c r="L33" s="43">
        <v>764.56132135620305</v>
      </c>
      <c r="M33" s="20"/>
      <c r="N33" s="20"/>
      <c r="O33" s="73"/>
      <c r="P33" s="22"/>
      <c r="Q33" s="20"/>
      <c r="R33" s="43">
        <v>710.50827992930374</v>
      </c>
      <c r="S33" s="22"/>
      <c r="T33" s="22"/>
      <c r="U33" s="43"/>
      <c r="V33" s="43"/>
      <c r="W33" s="84"/>
      <c r="Y33">
        <f t="shared" si="3"/>
        <v>0</v>
      </c>
      <c r="Z33">
        <f t="shared" si="4"/>
        <v>0</v>
      </c>
      <c r="AA33">
        <f t="shared" si="5"/>
        <v>0</v>
      </c>
      <c r="AB33">
        <f t="shared" si="6"/>
        <v>1</v>
      </c>
      <c r="AC33">
        <f t="shared" si="7"/>
        <v>0</v>
      </c>
      <c r="AD33">
        <f t="shared" si="8"/>
        <v>0</v>
      </c>
      <c r="AE33">
        <f t="shared" si="9"/>
        <v>0</v>
      </c>
      <c r="AF33">
        <f t="shared" si="10"/>
        <v>0</v>
      </c>
      <c r="AG33">
        <f t="shared" si="11"/>
        <v>0</v>
      </c>
      <c r="AH33">
        <f t="shared" si="12"/>
        <v>1</v>
      </c>
      <c r="AI33">
        <f t="shared" si="13"/>
        <v>0</v>
      </c>
      <c r="AJ33">
        <f t="shared" si="14"/>
        <v>0</v>
      </c>
      <c r="AK33" s="71">
        <f t="shared" si="15"/>
        <v>0</v>
      </c>
      <c r="AL33">
        <f t="shared" si="16"/>
        <v>0</v>
      </c>
      <c r="AN33">
        <f t="shared" si="17"/>
        <v>2</v>
      </c>
      <c r="AO33">
        <f t="shared" si="18"/>
        <v>0</v>
      </c>
      <c r="AP33">
        <f t="shared" si="19"/>
        <v>0</v>
      </c>
      <c r="AQ33">
        <f t="shared" si="20"/>
        <v>0</v>
      </c>
      <c r="AR33">
        <f t="shared" si="21"/>
        <v>0</v>
      </c>
      <c r="AS33">
        <f t="shared" si="22"/>
        <v>0</v>
      </c>
      <c r="AT33">
        <f t="shared" si="23"/>
        <v>0</v>
      </c>
      <c r="AU33">
        <f t="shared" si="24"/>
        <v>0</v>
      </c>
      <c r="AV33">
        <f t="shared" si="25"/>
        <v>0</v>
      </c>
      <c r="AW33">
        <f t="shared" si="26"/>
        <v>0</v>
      </c>
    </row>
    <row r="34" spans="1:49">
      <c r="A34" s="17" t="s">
        <v>71</v>
      </c>
      <c r="B34" s="2">
        <v>33</v>
      </c>
      <c r="C34" s="30"/>
      <c r="D34" s="17"/>
      <c r="E34" s="18"/>
      <c r="F34" s="19">
        <f t="shared" ref="F34:F65" si="27">G34/4000*1000</f>
        <v>356.40102323031749</v>
      </c>
      <c r="G34" s="20">
        <f t="shared" ref="G34:G65" si="28">H34-(SUM(AO34:AW34))</f>
        <v>1425.60409292127</v>
      </c>
      <c r="H34" s="22">
        <f t="shared" ref="H34:H65" si="29">SUM(I34:V34)</f>
        <v>1425.60409292127</v>
      </c>
      <c r="I34" s="20"/>
      <c r="J34" s="20"/>
      <c r="K34" s="20"/>
      <c r="L34" s="3"/>
      <c r="M34" s="20"/>
      <c r="N34" s="20"/>
      <c r="O34" s="20"/>
      <c r="P34" s="20"/>
      <c r="Q34" s="20"/>
      <c r="R34" s="20"/>
      <c r="S34" s="48">
        <v>700.60409292126997</v>
      </c>
      <c r="T34" s="61">
        <v>725</v>
      </c>
      <c r="U34" s="43"/>
      <c r="V34" s="53"/>
      <c r="W34" s="26"/>
      <c r="Y34">
        <f t="shared" ref="Y34:Y65" si="30">IF(I34&gt;0,1,0)</f>
        <v>0</v>
      </c>
      <c r="Z34">
        <f t="shared" ref="Z34:Z65" si="31">IF(J34&gt;0,1,0)</f>
        <v>0</v>
      </c>
      <c r="AA34">
        <f t="shared" ref="AA34:AA65" si="32">IF(K34&gt;0,1,0)</f>
        <v>0</v>
      </c>
      <c r="AB34">
        <f t="shared" ref="AB34:AB65" si="33">IF(L34&gt;0,1,0)</f>
        <v>0</v>
      </c>
      <c r="AC34">
        <f t="shared" ref="AC34:AC65" si="34">IF(M34&gt;0,1,0)</f>
        <v>0</v>
      </c>
      <c r="AD34">
        <f t="shared" ref="AD34:AD65" si="35">IF(N34&gt;0,1,0)</f>
        <v>0</v>
      </c>
      <c r="AE34">
        <f t="shared" ref="AE34:AE65" si="36">IF(O34&gt;0,1,0)</f>
        <v>0</v>
      </c>
      <c r="AF34">
        <f t="shared" ref="AF34:AF65" si="37">IF(P34&gt;0,1,0)</f>
        <v>0</v>
      </c>
      <c r="AG34">
        <f t="shared" ref="AG34:AG65" si="38">IF(Q34&gt;0,1,0)</f>
        <v>0</v>
      </c>
      <c r="AH34">
        <f t="shared" ref="AH34:AH65" si="39">IF(R34&gt;0,1,0)</f>
        <v>0</v>
      </c>
      <c r="AI34">
        <f t="shared" ref="AI34:AI65" si="40">IF(S34&gt;0,1,0)</f>
        <v>1</v>
      </c>
      <c r="AJ34">
        <f t="shared" ref="AJ34:AJ65" si="41">IF(T34&gt;0,1,0)</f>
        <v>1</v>
      </c>
      <c r="AK34" s="71">
        <f t="shared" ref="AK34:AK65" si="42">IF(U34&gt;0,1,0)</f>
        <v>0</v>
      </c>
      <c r="AL34">
        <f t="shared" ref="AL34:AL65" si="43">IF(V34&gt;0,1,0)</f>
        <v>0</v>
      </c>
      <c r="AN34">
        <f t="shared" ref="AN34:AN65" si="44">SUM(Y34:AL34)</f>
        <v>2</v>
      </c>
      <c r="AO34">
        <f t="shared" ref="AO34:AO65" si="45">IF($AN34&gt;4,SMALL($I34:$V34,1),0)</f>
        <v>0</v>
      </c>
      <c r="AP34">
        <f t="shared" ref="AP34:AP65" si="46">IF($AN34&gt;5,SMALL($I34:$V34,2),0)</f>
        <v>0</v>
      </c>
      <c r="AQ34">
        <f t="shared" ref="AQ34:AQ65" si="47">IF($AN34&gt;6,SMALL($I34:$V34,3),0)</f>
        <v>0</v>
      </c>
      <c r="AR34">
        <f t="shared" ref="AR34:AR65" si="48">IF($AN34&gt;7,SMALL($I34:$V34,4),0)</f>
        <v>0</v>
      </c>
      <c r="AS34">
        <f t="shared" ref="AS34:AS65" si="49">IF($AN34&gt;8,SMALL($I34:$V34,5),0)</f>
        <v>0</v>
      </c>
      <c r="AT34">
        <f t="shared" ref="AT34:AT65" si="50">IF($AN34&gt;9,SMALL($I34:$V34,6),0)</f>
        <v>0</v>
      </c>
      <c r="AU34">
        <f t="shared" ref="AU34:AU65" si="51">IF($AN34&gt;10,SMALL($I34:$V34,7),0)</f>
        <v>0</v>
      </c>
      <c r="AV34">
        <f t="shared" si="25"/>
        <v>0</v>
      </c>
      <c r="AW34">
        <f t="shared" si="26"/>
        <v>0</v>
      </c>
    </row>
    <row r="35" spans="1:49">
      <c r="A35" s="14" t="s">
        <v>60</v>
      </c>
      <c r="B35" s="30">
        <v>34</v>
      </c>
      <c r="C35" s="30"/>
      <c r="D35" s="17"/>
      <c r="E35" s="18"/>
      <c r="F35" s="19">
        <f t="shared" si="27"/>
        <v>266.34836415888913</v>
      </c>
      <c r="G35" s="20">
        <f t="shared" si="28"/>
        <v>1065.3934566355565</v>
      </c>
      <c r="H35" s="22">
        <f t="shared" si="29"/>
        <v>1065.3934566355565</v>
      </c>
      <c r="I35" s="43">
        <v>746.43611225355301</v>
      </c>
      <c r="J35" s="22"/>
      <c r="K35" s="22"/>
      <c r="L35" s="22"/>
      <c r="M35" s="22"/>
      <c r="N35" s="22"/>
      <c r="O35" s="20"/>
      <c r="P35" s="20"/>
      <c r="Q35" s="20"/>
      <c r="R35" s="20"/>
      <c r="S35" s="20"/>
      <c r="T35" s="22"/>
      <c r="U35" s="48">
        <v>318.95734438200338</v>
      </c>
      <c r="V35" s="43"/>
      <c r="W35" s="84"/>
      <c r="Y35">
        <f t="shared" si="30"/>
        <v>1</v>
      </c>
      <c r="Z35">
        <f t="shared" si="31"/>
        <v>0</v>
      </c>
      <c r="AA35">
        <f t="shared" si="32"/>
        <v>0</v>
      </c>
      <c r="AB35">
        <f t="shared" si="33"/>
        <v>0</v>
      </c>
      <c r="AC35">
        <f t="shared" si="34"/>
        <v>0</v>
      </c>
      <c r="AD35">
        <f t="shared" si="35"/>
        <v>0</v>
      </c>
      <c r="AE35">
        <f t="shared" si="36"/>
        <v>0</v>
      </c>
      <c r="AF35">
        <f t="shared" si="37"/>
        <v>0</v>
      </c>
      <c r="AG35">
        <f t="shared" si="38"/>
        <v>0</v>
      </c>
      <c r="AH35">
        <f t="shared" si="39"/>
        <v>0</v>
      </c>
      <c r="AI35">
        <f t="shared" si="40"/>
        <v>0</v>
      </c>
      <c r="AJ35">
        <f t="shared" si="41"/>
        <v>0</v>
      </c>
      <c r="AK35" s="71">
        <f t="shared" si="42"/>
        <v>1</v>
      </c>
      <c r="AL35">
        <f t="shared" si="43"/>
        <v>0</v>
      </c>
      <c r="AN35">
        <f t="shared" si="44"/>
        <v>2</v>
      </c>
      <c r="AO35">
        <f t="shared" si="45"/>
        <v>0</v>
      </c>
      <c r="AP35">
        <f t="shared" si="46"/>
        <v>0</v>
      </c>
      <c r="AQ35">
        <f t="shared" si="47"/>
        <v>0</v>
      </c>
      <c r="AR35">
        <f t="shared" si="48"/>
        <v>0</v>
      </c>
      <c r="AS35">
        <f t="shared" si="49"/>
        <v>0</v>
      </c>
      <c r="AT35">
        <f t="shared" si="50"/>
        <v>0</v>
      </c>
      <c r="AU35">
        <f t="shared" si="51"/>
        <v>0</v>
      </c>
      <c r="AV35">
        <f t="shared" si="25"/>
        <v>0</v>
      </c>
      <c r="AW35">
        <f t="shared" si="26"/>
        <v>0</v>
      </c>
    </row>
    <row r="36" spans="1:49">
      <c r="A36" s="14" t="s">
        <v>47</v>
      </c>
      <c r="B36" s="2">
        <v>35</v>
      </c>
      <c r="C36" s="30"/>
      <c r="D36" s="17"/>
      <c r="E36" s="18"/>
      <c r="F36" s="19">
        <f t="shared" si="27"/>
        <v>250</v>
      </c>
      <c r="G36" s="20">
        <f t="shared" si="28"/>
        <v>1000</v>
      </c>
      <c r="H36" s="22">
        <f t="shared" si="29"/>
        <v>1000</v>
      </c>
      <c r="I36" s="22"/>
      <c r="J36" s="20"/>
      <c r="K36" s="22"/>
      <c r="L36" s="22"/>
      <c r="M36" s="22"/>
      <c r="N36" s="22">
        <v>1000</v>
      </c>
      <c r="O36" s="20"/>
      <c r="P36" s="20"/>
      <c r="Q36" s="20"/>
      <c r="R36" s="20"/>
      <c r="S36" s="22"/>
      <c r="T36" s="20"/>
      <c r="U36" s="43"/>
      <c r="V36" s="43"/>
      <c r="W36" s="84"/>
      <c r="Y36">
        <f t="shared" si="30"/>
        <v>0</v>
      </c>
      <c r="Z36">
        <f t="shared" si="31"/>
        <v>0</v>
      </c>
      <c r="AA36">
        <f t="shared" si="32"/>
        <v>0</v>
      </c>
      <c r="AB36">
        <f t="shared" si="33"/>
        <v>0</v>
      </c>
      <c r="AC36">
        <f t="shared" si="34"/>
        <v>0</v>
      </c>
      <c r="AD36">
        <f t="shared" si="35"/>
        <v>1</v>
      </c>
      <c r="AE36">
        <f t="shared" si="36"/>
        <v>0</v>
      </c>
      <c r="AF36">
        <f t="shared" si="37"/>
        <v>0</v>
      </c>
      <c r="AG36">
        <f t="shared" si="38"/>
        <v>0</v>
      </c>
      <c r="AH36">
        <f t="shared" si="39"/>
        <v>0</v>
      </c>
      <c r="AI36">
        <f t="shared" si="40"/>
        <v>0</v>
      </c>
      <c r="AJ36">
        <f t="shared" si="41"/>
        <v>0</v>
      </c>
      <c r="AK36" s="71">
        <f t="shared" si="42"/>
        <v>0</v>
      </c>
      <c r="AL36">
        <f t="shared" si="43"/>
        <v>0</v>
      </c>
      <c r="AN36">
        <f t="shared" si="44"/>
        <v>1</v>
      </c>
      <c r="AO36">
        <f t="shared" si="45"/>
        <v>0</v>
      </c>
      <c r="AP36">
        <f t="shared" si="46"/>
        <v>0</v>
      </c>
      <c r="AQ36">
        <f t="shared" si="47"/>
        <v>0</v>
      </c>
      <c r="AR36">
        <f t="shared" si="48"/>
        <v>0</v>
      </c>
      <c r="AS36">
        <f t="shared" si="49"/>
        <v>0</v>
      </c>
      <c r="AT36">
        <f t="shared" si="50"/>
        <v>0</v>
      </c>
      <c r="AU36">
        <f t="shared" si="51"/>
        <v>0</v>
      </c>
      <c r="AV36">
        <f t="shared" si="25"/>
        <v>0</v>
      </c>
      <c r="AW36">
        <f t="shared" si="26"/>
        <v>0</v>
      </c>
    </row>
    <row r="37" spans="1:49">
      <c r="A37" s="14" t="s">
        <v>80</v>
      </c>
      <c r="B37" s="30">
        <v>36</v>
      </c>
      <c r="C37" s="30"/>
      <c r="D37" s="17"/>
      <c r="E37" s="18"/>
      <c r="F37" s="19">
        <f t="shared" si="27"/>
        <v>245.25</v>
      </c>
      <c r="G37" s="20">
        <f t="shared" si="28"/>
        <v>981</v>
      </c>
      <c r="H37" s="22">
        <f t="shared" si="29"/>
        <v>981</v>
      </c>
      <c r="I37" s="22"/>
      <c r="J37" s="20"/>
      <c r="K37" s="22"/>
      <c r="L37" s="22"/>
      <c r="M37" s="53"/>
      <c r="N37" s="22"/>
      <c r="O37" s="20"/>
      <c r="P37" s="20"/>
      <c r="Q37" s="20"/>
      <c r="S37" s="20"/>
      <c r="T37" s="61">
        <v>981</v>
      </c>
      <c r="U37" s="43"/>
      <c r="V37" s="43"/>
      <c r="W37" s="26"/>
      <c r="Y37">
        <f t="shared" si="30"/>
        <v>0</v>
      </c>
      <c r="Z37">
        <f t="shared" si="31"/>
        <v>0</v>
      </c>
      <c r="AA37">
        <f t="shared" si="32"/>
        <v>0</v>
      </c>
      <c r="AB37">
        <f t="shared" si="33"/>
        <v>0</v>
      </c>
      <c r="AC37">
        <f t="shared" si="34"/>
        <v>0</v>
      </c>
      <c r="AD37">
        <f t="shared" si="35"/>
        <v>0</v>
      </c>
      <c r="AE37">
        <f t="shared" si="36"/>
        <v>0</v>
      </c>
      <c r="AF37">
        <f t="shared" si="37"/>
        <v>0</v>
      </c>
      <c r="AG37">
        <f t="shared" si="38"/>
        <v>0</v>
      </c>
      <c r="AH37">
        <f t="shared" si="39"/>
        <v>0</v>
      </c>
      <c r="AI37">
        <f t="shared" si="40"/>
        <v>0</v>
      </c>
      <c r="AJ37">
        <f t="shared" si="41"/>
        <v>1</v>
      </c>
      <c r="AK37" s="71">
        <f t="shared" si="42"/>
        <v>0</v>
      </c>
      <c r="AL37">
        <f t="shared" si="43"/>
        <v>0</v>
      </c>
      <c r="AN37">
        <f t="shared" si="44"/>
        <v>1</v>
      </c>
      <c r="AO37">
        <f t="shared" si="45"/>
        <v>0</v>
      </c>
      <c r="AP37">
        <f t="shared" si="46"/>
        <v>0</v>
      </c>
      <c r="AQ37">
        <f t="shared" si="47"/>
        <v>0</v>
      </c>
      <c r="AR37">
        <f t="shared" si="48"/>
        <v>0</v>
      </c>
      <c r="AS37">
        <f t="shared" si="49"/>
        <v>0</v>
      </c>
      <c r="AT37">
        <f t="shared" si="50"/>
        <v>0</v>
      </c>
      <c r="AU37">
        <f t="shared" si="51"/>
        <v>0</v>
      </c>
      <c r="AV37">
        <f t="shared" si="25"/>
        <v>0</v>
      </c>
      <c r="AW37">
        <f t="shared" si="26"/>
        <v>0</v>
      </c>
    </row>
    <row r="38" spans="1:49">
      <c r="A38" s="14" t="s">
        <v>48</v>
      </c>
      <c r="B38" s="2">
        <v>37</v>
      </c>
      <c r="C38" s="30"/>
      <c r="D38" s="17"/>
      <c r="E38" s="18"/>
      <c r="F38" s="19">
        <f t="shared" si="27"/>
        <v>242.7691670944815</v>
      </c>
      <c r="G38" s="20">
        <f t="shared" si="28"/>
        <v>971.07666837792601</v>
      </c>
      <c r="H38" s="22">
        <f t="shared" si="29"/>
        <v>971.07666837792601</v>
      </c>
      <c r="I38" s="22"/>
      <c r="J38" s="20"/>
      <c r="K38" s="20">
        <v>971.07666837792601</v>
      </c>
      <c r="L38" s="22"/>
      <c r="M38" s="22"/>
      <c r="N38" s="22"/>
      <c r="O38" s="43"/>
      <c r="P38" s="22"/>
      <c r="Q38" s="20"/>
      <c r="R38" s="20"/>
      <c r="S38" s="20"/>
      <c r="T38" s="20"/>
      <c r="U38" s="43"/>
      <c r="V38" s="43"/>
      <c r="W38" s="26"/>
      <c r="Y38">
        <f t="shared" si="30"/>
        <v>0</v>
      </c>
      <c r="Z38">
        <f t="shared" si="31"/>
        <v>0</v>
      </c>
      <c r="AA38">
        <f t="shared" si="32"/>
        <v>1</v>
      </c>
      <c r="AB38">
        <f t="shared" si="33"/>
        <v>0</v>
      </c>
      <c r="AC38">
        <f t="shared" si="34"/>
        <v>0</v>
      </c>
      <c r="AD38">
        <f t="shared" si="35"/>
        <v>0</v>
      </c>
      <c r="AE38">
        <f t="shared" si="36"/>
        <v>0</v>
      </c>
      <c r="AF38">
        <f t="shared" si="37"/>
        <v>0</v>
      </c>
      <c r="AG38">
        <f t="shared" si="38"/>
        <v>0</v>
      </c>
      <c r="AH38">
        <f t="shared" si="39"/>
        <v>0</v>
      </c>
      <c r="AI38">
        <f t="shared" si="40"/>
        <v>0</v>
      </c>
      <c r="AJ38">
        <f t="shared" si="41"/>
        <v>0</v>
      </c>
      <c r="AK38" s="71">
        <f t="shared" si="42"/>
        <v>0</v>
      </c>
      <c r="AL38">
        <f t="shared" si="43"/>
        <v>0</v>
      </c>
      <c r="AN38">
        <f t="shared" si="44"/>
        <v>1</v>
      </c>
      <c r="AO38">
        <f t="shared" si="45"/>
        <v>0</v>
      </c>
      <c r="AP38">
        <f t="shared" si="46"/>
        <v>0</v>
      </c>
      <c r="AQ38">
        <f t="shared" si="47"/>
        <v>0</v>
      </c>
      <c r="AR38">
        <f t="shared" si="48"/>
        <v>0</v>
      </c>
      <c r="AS38">
        <f t="shared" si="49"/>
        <v>0</v>
      </c>
      <c r="AT38">
        <f t="shared" si="50"/>
        <v>0</v>
      </c>
      <c r="AU38">
        <f t="shared" si="51"/>
        <v>0</v>
      </c>
      <c r="AV38">
        <f t="shared" si="25"/>
        <v>0</v>
      </c>
      <c r="AW38">
        <f t="shared" si="26"/>
        <v>0</v>
      </c>
    </row>
    <row r="39" spans="1:49">
      <c r="A39" s="60" t="s">
        <v>128</v>
      </c>
      <c r="B39" s="30">
        <v>38</v>
      </c>
      <c r="C39" s="30"/>
      <c r="D39" s="17"/>
      <c r="E39" s="18"/>
      <c r="F39" s="19">
        <f t="shared" si="27"/>
        <v>240.25</v>
      </c>
      <c r="G39" s="20">
        <f t="shared" si="28"/>
        <v>961</v>
      </c>
      <c r="H39" s="22">
        <f t="shared" si="29"/>
        <v>961</v>
      </c>
      <c r="I39" s="20"/>
      <c r="J39" s="54"/>
      <c r="K39" s="54"/>
      <c r="L39" s="54"/>
      <c r="M39" s="20"/>
      <c r="N39" s="20"/>
      <c r="O39" s="54"/>
      <c r="P39" s="54"/>
      <c r="Q39" s="20"/>
      <c r="R39" s="20"/>
      <c r="S39" s="54"/>
      <c r="T39" s="61">
        <v>961</v>
      </c>
      <c r="U39" s="41"/>
      <c r="V39" s="41"/>
      <c r="W39" s="26"/>
      <c r="Y39">
        <f t="shared" si="30"/>
        <v>0</v>
      </c>
      <c r="Z39">
        <f t="shared" si="31"/>
        <v>0</v>
      </c>
      <c r="AA39">
        <f t="shared" si="32"/>
        <v>0</v>
      </c>
      <c r="AB39">
        <f t="shared" si="33"/>
        <v>0</v>
      </c>
      <c r="AC39">
        <f t="shared" si="34"/>
        <v>0</v>
      </c>
      <c r="AD39">
        <f t="shared" si="35"/>
        <v>0</v>
      </c>
      <c r="AE39">
        <f t="shared" si="36"/>
        <v>0</v>
      </c>
      <c r="AF39">
        <f t="shared" si="37"/>
        <v>0</v>
      </c>
      <c r="AG39">
        <f t="shared" si="38"/>
        <v>0</v>
      </c>
      <c r="AH39">
        <f t="shared" si="39"/>
        <v>0</v>
      </c>
      <c r="AI39">
        <f t="shared" si="40"/>
        <v>0</v>
      </c>
      <c r="AJ39">
        <f t="shared" si="41"/>
        <v>1</v>
      </c>
      <c r="AK39" s="71">
        <f t="shared" si="42"/>
        <v>0</v>
      </c>
      <c r="AL39">
        <f t="shared" si="43"/>
        <v>0</v>
      </c>
      <c r="AN39">
        <f t="shared" si="44"/>
        <v>1</v>
      </c>
      <c r="AO39">
        <f t="shared" si="45"/>
        <v>0</v>
      </c>
      <c r="AP39">
        <f t="shared" si="46"/>
        <v>0</v>
      </c>
      <c r="AQ39">
        <f t="shared" si="47"/>
        <v>0</v>
      </c>
      <c r="AR39">
        <f t="shared" si="48"/>
        <v>0</v>
      </c>
      <c r="AS39">
        <f t="shared" si="49"/>
        <v>0</v>
      </c>
      <c r="AT39">
        <f t="shared" si="50"/>
        <v>0</v>
      </c>
      <c r="AU39">
        <f t="shared" si="51"/>
        <v>0</v>
      </c>
      <c r="AV39">
        <f t="shared" si="25"/>
        <v>0</v>
      </c>
      <c r="AW39">
        <f t="shared" si="26"/>
        <v>0</v>
      </c>
    </row>
    <row r="40" spans="1:49">
      <c r="A40" s="14" t="s">
        <v>77</v>
      </c>
      <c r="B40" s="2">
        <v>39</v>
      </c>
      <c r="C40" s="30"/>
      <c r="D40" s="17"/>
      <c r="E40" s="18"/>
      <c r="F40" s="19">
        <f t="shared" si="27"/>
        <v>239</v>
      </c>
      <c r="G40" s="20">
        <f t="shared" si="28"/>
        <v>956</v>
      </c>
      <c r="H40" s="22">
        <f t="shared" si="29"/>
        <v>956</v>
      </c>
      <c r="I40" s="22"/>
      <c r="J40" s="20"/>
      <c r="K40" s="22"/>
      <c r="L40" s="22"/>
      <c r="M40" s="53"/>
      <c r="N40" s="22"/>
      <c r="O40" s="20"/>
      <c r="P40" s="20"/>
      <c r="Q40" s="20"/>
      <c r="R40" s="20"/>
      <c r="S40" s="20"/>
      <c r="T40" s="61">
        <v>956</v>
      </c>
      <c r="U40" s="43"/>
      <c r="V40" s="43"/>
      <c r="W40" s="26"/>
      <c r="Y40">
        <f t="shared" si="30"/>
        <v>0</v>
      </c>
      <c r="Z40">
        <f t="shared" si="31"/>
        <v>0</v>
      </c>
      <c r="AA40">
        <f t="shared" si="32"/>
        <v>0</v>
      </c>
      <c r="AB40">
        <f t="shared" si="33"/>
        <v>0</v>
      </c>
      <c r="AC40">
        <f t="shared" si="34"/>
        <v>0</v>
      </c>
      <c r="AD40">
        <f t="shared" si="35"/>
        <v>0</v>
      </c>
      <c r="AE40">
        <f t="shared" si="36"/>
        <v>0</v>
      </c>
      <c r="AF40">
        <f t="shared" si="37"/>
        <v>0</v>
      </c>
      <c r="AG40">
        <f t="shared" si="38"/>
        <v>0</v>
      </c>
      <c r="AH40">
        <f t="shared" si="39"/>
        <v>0</v>
      </c>
      <c r="AI40">
        <f t="shared" si="40"/>
        <v>0</v>
      </c>
      <c r="AJ40">
        <f t="shared" si="41"/>
        <v>1</v>
      </c>
      <c r="AK40" s="71">
        <f t="shared" si="42"/>
        <v>0</v>
      </c>
      <c r="AL40">
        <f t="shared" si="43"/>
        <v>0</v>
      </c>
      <c r="AN40">
        <f t="shared" si="44"/>
        <v>1</v>
      </c>
      <c r="AO40">
        <f t="shared" si="45"/>
        <v>0</v>
      </c>
      <c r="AP40">
        <f t="shared" si="46"/>
        <v>0</v>
      </c>
      <c r="AQ40">
        <f t="shared" si="47"/>
        <v>0</v>
      </c>
      <c r="AR40">
        <f t="shared" si="48"/>
        <v>0</v>
      </c>
      <c r="AS40">
        <f t="shared" si="49"/>
        <v>0</v>
      </c>
      <c r="AT40">
        <f t="shared" si="50"/>
        <v>0</v>
      </c>
      <c r="AU40">
        <f t="shared" si="51"/>
        <v>0</v>
      </c>
      <c r="AV40">
        <f t="shared" si="25"/>
        <v>0</v>
      </c>
      <c r="AW40">
        <f t="shared" si="26"/>
        <v>0</v>
      </c>
    </row>
    <row r="41" spans="1:49">
      <c r="A41" s="14" t="s">
        <v>68</v>
      </c>
      <c r="B41" s="30">
        <v>40</v>
      </c>
      <c r="C41" s="30"/>
      <c r="D41" s="17"/>
      <c r="E41" s="18"/>
      <c r="F41" s="19">
        <f t="shared" si="27"/>
        <v>238.37964260831825</v>
      </c>
      <c r="G41" s="20">
        <f t="shared" si="28"/>
        <v>953.518570433273</v>
      </c>
      <c r="H41" s="22">
        <f t="shared" si="29"/>
        <v>953.518570433273</v>
      </c>
      <c r="I41" s="22"/>
      <c r="J41" s="22"/>
      <c r="K41" s="22"/>
      <c r="L41" s="22"/>
      <c r="M41" s="22"/>
      <c r="N41" s="22"/>
      <c r="O41" s="20"/>
      <c r="P41" s="20"/>
      <c r="Q41" s="20"/>
      <c r="R41" s="20"/>
      <c r="S41" s="20"/>
      <c r="T41" s="22"/>
      <c r="U41" s="77">
        <v>953.518570433273</v>
      </c>
      <c r="V41" s="19"/>
      <c r="Y41">
        <f t="shared" si="30"/>
        <v>0</v>
      </c>
      <c r="Z41">
        <f t="shared" si="31"/>
        <v>0</v>
      </c>
      <c r="AA41">
        <f t="shared" si="32"/>
        <v>0</v>
      </c>
      <c r="AB41">
        <f t="shared" si="33"/>
        <v>0</v>
      </c>
      <c r="AC41">
        <f t="shared" si="34"/>
        <v>0</v>
      </c>
      <c r="AD41">
        <f t="shared" si="35"/>
        <v>0</v>
      </c>
      <c r="AE41">
        <f t="shared" si="36"/>
        <v>0</v>
      </c>
      <c r="AF41">
        <f t="shared" si="37"/>
        <v>0</v>
      </c>
      <c r="AG41">
        <f t="shared" si="38"/>
        <v>0</v>
      </c>
      <c r="AH41">
        <f t="shared" si="39"/>
        <v>0</v>
      </c>
      <c r="AI41">
        <f t="shared" si="40"/>
        <v>0</v>
      </c>
      <c r="AJ41">
        <f t="shared" si="41"/>
        <v>0</v>
      </c>
      <c r="AK41" s="71">
        <f t="shared" si="42"/>
        <v>1</v>
      </c>
      <c r="AL41">
        <f t="shared" si="43"/>
        <v>0</v>
      </c>
      <c r="AN41">
        <f t="shared" si="44"/>
        <v>1</v>
      </c>
      <c r="AO41">
        <f t="shared" si="45"/>
        <v>0</v>
      </c>
      <c r="AP41">
        <f t="shared" si="46"/>
        <v>0</v>
      </c>
      <c r="AQ41">
        <f t="shared" si="47"/>
        <v>0</v>
      </c>
      <c r="AR41">
        <f t="shared" si="48"/>
        <v>0</v>
      </c>
      <c r="AS41">
        <f t="shared" si="49"/>
        <v>0</v>
      </c>
      <c r="AT41">
        <f t="shared" si="50"/>
        <v>0</v>
      </c>
      <c r="AU41">
        <f t="shared" si="51"/>
        <v>0</v>
      </c>
      <c r="AV41">
        <f t="shared" si="25"/>
        <v>0</v>
      </c>
      <c r="AW41">
        <f t="shared" si="26"/>
        <v>0</v>
      </c>
    </row>
    <row r="42" spans="1:49">
      <c r="A42" s="14" t="s">
        <v>70</v>
      </c>
      <c r="B42" s="2">
        <v>41</v>
      </c>
      <c r="C42" s="30"/>
      <c r="D42" s="17"/>
      <c r="E42" s="18"/>
      <c r="F42" s="19">
        <f t="shared" si="27"/>
        <v>236.5</v>
      </c>
      <c r="G42" s="20">
        <f t="shared" si="28"/>
        <v>946</v>
      </c>
      <c r="H42" s="22">
        <f t="shared" si="29"/>
        <v>946</v>
      </c>
      <c r="I42" s="22"/>
      <c r="J42" s="20"/>
      <c r="K42" s="22"/>
      <c r="L42" s="22"/>
      <c r="M42" s="53"/>
      <c r="N42" s="22"/>
      <c r="O42" s="20"/>
      <c r="P42" s="20"/>
      <c r="Q42" s="20"/>
      <c r="R42" s="20"/>
      <c r="S42" s="20"/>
      <c r="T42" s="61">
        <v>946</v>
      </c>
      <c r="U42" s="43"/>
      <c r="V42" s="43"/>
      <c r="W42" s="84"/>
      <c r="Y42">
        <f t="shared" si="30"/>
        <v>0</v>
      </c>
      <c r="Z42">
        <f t="shared" si="31"/>
        <v>0</v>
      </c>
      <c r="AA42">
        <f t="shared" si="32"/>
        <v>0</v>
      </c>
      <c r="AB42">
        <f t="shared" si="33"/>
        <v>0</v>
      </c>
      <c r="AC42">
        <f t="shared" si="34"/>
        <v>0</v>
      </c>
      <c r="AD42">
        <f t="shared" si="35"/>
        <v>0</v>
      </c>
      <c r="AE42">
        <f t="shared" si="36"/>
        <v>0</v>
      </c>
      <c r="AF42">
        <f t="shared" si="37"/>
        <v>0</v>
      </c>
      <c r="AG42">
        <f t="shared" si="38"/>
        <v>0</v>
      </c>
      <c r="AH42">
        <f t="shared" si="39"/>
        <v>0</v>
      </c>
      <c r="AI42">
        <f t="shared" si="40"/>
        <v>0</v>
      </c>
      <c r="AJ42">
        <f t="shared" si="41"/>
        <v>1</v>
      </c>
      <c r="AK42" s="71">
        <f t="shared" si="42"/>
        <v>0</v>
      </c>
      <c r="AL42">
        <f t="shared" si="43"/>
        <v>0</v>
      </c>
      <c r="AN42">
        <f t="shared" si="44"/>
        <v>1</v>
      </c>
      <c r="AO42">
        <f t="shared" si="45"/>
        <v>0</v>
      </c>
      <c r="AP42">
        <f t="shared" si="46"/>
        <v>0</v>
      </c>
      <c r="AQ42">
        <f t="shared" si="47"/>
        <v>0</v>
      </c>
      <c r="AR42">
        <f t="shared" si="48"/>
        <v>0</v>
      </c>
      <c r="AS42">
        <f t="shared" si="49"/>
        <v>0</v>
      </c>
      <c r="AT42">
        <f t="shared" si="50"/>
        <v>0</v>
      </c>
      <c r="AU42">
        <f t="shared" si="51"/>
        <v>0</v>
      </c>
      <c r="AV42">
        <f t="shared" si="25"/>
        <v>0</v>
      </c>
      <c r="AW42">
        <f t="shared" si="26"/>
        <v>0</v>
      </c>
    </row>
    <row r="43" spans="1:49">
      <c r="A43" s="14" t="s">
        <v>76</v>
      </c>
      <c r="B43" s="30">
        <v>42</v>
      </c>
      <c r="C43" s="30"/>
      <c r="D43" s="17"/>
      <c r="E43" s="18"/>
      <c r="F43" s="19">
        <f t="shared" si="27"/>
        <v>233.75</v>
      </c>
      <c r="G43" s="20">
        <f t="shared" si="28"/>
        <v>935</v>
      </c>
      <c r="H43" s="22">
        <f t="shared" si="29"/>
        <v>935</v>
      </c>
      <c r="I43" s="22"/>
      <c r="J43" s="20"/>
      <c r="K43" s="22"/>
      <c r="L43" s="22"/>
      <c r="M43" s="53"/>
      <c r="N43" s="22"/>
      <c r="O43" s="20"/>
      <c r="P43" s="20"/>
      <c r="Q43" s="20"/>
      <c r="R43" s="20"/>
      <c r="S43" s="20"/>
      <c r="T43" s="61">
        <v>935</v>
      </c>
      <c r="U43" s="43"/>
      <c r="V43" s="43"/>
      <c r="W43" s="26"/>
      <c r="Y43">
        <f t="shared" si="30"/>
        <v>0</v>
      </c>
      <c r="Z43">
        <f t="shared" si="31"/>
        <v>0</v>
      </c>
      <c r="AA43">
        <f t="shared" si="32"/>
        <v>0</v>
      </c>
      <c r="AB43">
        <f t="shared" si="33"/>
        <v>0</v>
      </c>
      <c r="AC43">
        <f t="shared" si="34"/>
        <v>0</v>
      </c>
      <c r="AD43">
        <f t="shared" si="35"/>
        <v>0</v>
      </c>
      <c r="AE43">
        <f t="shared" si="36"/>
        <v>0</v>
      </c>
      <c r="AF43">
        <f t="shared" si="37"/>
        <v>0</v>
      </c>
      <c r="AG43">
        <f t="shared" si="38"/>
        <v>0</v>
      </c>
      <c r="AH43">
        <f t="shared" si="39"/>
        <v>0</v>
      </c>
      <c r="AI43">
        <f t="shared" si="40"/>
        <v>0</v>
      </c>
      <c r="AJ43">
        <f t="shared" si="41"/>
        <v>1</v>
      </c>
      <c r="AK43" s="71">
        <f t="shared" si="42"/>
        <v>0</v>
      </c>
      <c r="AL43">
        <f t="shared" si="43"/>
        <v>0</v>
      </c>
      <c r="AN43">
        <f t="shared" si="44"/>
        <v>1</v>
      </c>
      <c r="AO43">
        <f t="shared" si="45"/>
        <v>0</v>
      </c>
      <c r="AP43">
        <f t="shared" si="46"/>
        <v>0</v>
      </c>
      <c r="AQ43">
        <f t="shared" si="47"/>
        <v>0</v>
      </c>
      <c r="AR43">
        <f t="shared" si="48"/>
        <v>0</v>
      </c>
      <c r="AS43">
        <f t="shared" si="49"/>
        <v>0</v>
      </c>
      <c r="AT43">
        <f t="shared" si="50"/>
        <v>0</v>
      </c>
      <c r="AU43">
        <f t="shared" si="51"/>
        <v>0</v>
      </c>
      <c r="AV43">
        <f t="shared" si="25"/>
        <v>0</v>
      </c>
      <c r="AW43">
        <f t="shared" si="26"/>
        <v>0</v>
      </c>
    </row>
    <row r="44" spans="1:49">
      <c r="A44" s="17" t="s">
        <v>50</v>
      </c>
      <c r="B44" s="2">
        <v>43</v>
      </c>
      <c r="C44" s="30"/>
      <c r="D44" s="17"/>
      <c r="E44" s="18" t="s">
        <v>24</v>
      </c>
      <c r="F44" s="19">
        <f t="shared" si="27"/>
        <v>232.074998275133</v>
      </c>
      <c r="G44" s="20">
        <f t="shared" si="28"/>
        <v>928.29999310053199</v>
      </c>
      <c r="H44" s="22">
        <f t="shared" si="29"/>
        <v>928.29999310053199</v>
      </c>
      <c r="J44" s="20"/>
      <c r="K44" s="20">
        <v>928.29999310053199</v>
      </c>
      <c r="L44" s="43"/>
      <c r="M44" s="43"/>
      <c r="N44" s="20"/>
      <c r="O44" s="20"/>
      <c r="P44" s="20"/>
      <c r="Q44" s="20"/>
      <c r="R44" s="20"/>
      <c r="S44" s="20"/>
      <c r="T44" s="20"/>
      <c r="U44" s="43"/>
      <c r="V44" s="43"/>
      <c r="W44" s="26"/>
      <c r="Y44">
        <f t="shared" si="30"/>
        <v>0</v>
      </c>
      <c r="Z44">
        <f t="shared" si="31"/>
        <v>0</v>
      </c>
      <c r="AA44">
        <f t="shared" si="32"/>
        <v>1</v>
      </c>
      <c r="AB44">
        <f t="shared" si="33"/>
        <v>0</v>
      </c>
      <c r="AC44">
        <f t="shared" si="34"/>
        <v>0</v>
      </c>
      <c r="AD44">
        <f t="shared" si="35"/>
        <v>0</v>
      </c>
      <c r="AE44">
        <f t="shared" si="36"/>
        <v>0</v>
      </c>
      <c r="AF44">
        <f t="shared" si="37"/>
        <v>0</v>
      </c>
      <c r="AG44">
        <f t="shared" si="38"/>
        <v>0</v>
      </c>
      <c r="AH44">
        <f t="shared" si="39"/>
        <v>0</v>
      </c>
      <c r="AI44">
        <f t="shared" si="40"/>
        <v>0</v>
      </c>
      <c r="AJ44">
        <f t="shared" si="41"/>
        <v>0</v>
      </c>
      <c r="AK44" s="71">
        <f t="shared" si="42"/>
        <v>0</v>
      </c>
      <c r="AL44">
        <f t="shared" si="43"/>
        <v>0</v>
      </c>
      <c r="AN44">
        <f t="shared" si="44"/>
        <v>1</v>
      </c>
      <c r="AO44">
        <f t="shared" si="45"/>
        <v>0</v>
      </c>
      <c r="AP44">
        <f t="shared" si="46"/>
        <v>0</v>
      </c>
      <c r="AQ44">
        <f t="shared" si="47"/>
        <v>0</v>
      </c>
      <c r="AR44">
        <f t="shared" si="48"/>
        <v>0</v>
      </c>
      <c r="AS44">
        <f t="shared" si="49"/>
        <v>0</v>
      </c>
      <c r="AT44">
        <f t="shared" si="50"/>
        <v>0</v>
      </c>
      <c r="AU44">
        <f t="shared" si="51"/>
        <v>0</v>
      </c>
      <c r="AV44">
        <f t="shared" si="25"/>
        <v>0</v>
      </c>
      <c r="AW44">
        <f t="shared" si="26"/>
        <v>0</v>
      </c>
    </row>
    <row r="45" spans="1:49">
      <c r="A45" s="14" t="s">
        <v>72</v>
      </c>
      <c r="B45" s="30">
        <v>44</v>
      </c>
      <c r="C45" s="30"/>
      <c r="D45" s="17"/>
      <c r="E45" s="18"/>
      <c r="F45" s="19">
        <f t="shared" si="27"/>
        <v>210.25</v>
      </c>
      <c r="G45" s="20">
        <f t="shared" si="28"/>
        <v>841</v>
      </c>
      <c r="H45" s="22">
        <f t="shared" si="29"/>
        <v>841</v>
      </c>
      <c r="I45" s="22"/>
      <c r="J45" s="20"/>
      <c r="K45" s="22"/>
      <c r="L45" s="22"/>
      <c r="M45" s="53"/>
      <c r="N45" s="22"/>
      <c r="O45" s="20"/>
      <c r="P45" s="20"/>
      <c r="Q45" s="20"/>
      <c r="R45" s="20"/>
      <c r="S45" s="20"/>
      <c r="T45" s="58">
        <v>841</v>
      </c>
      <c r="U45" s="43"/>
      <c r="V45" s="43"/>
      <c r="W45" s="26"/>
      <c r="Y45">
        <f t="shared" si="30"/>
        <v>0</v>
      </c>
      <c r="Z45">
        <f t="shared" si="31"/>
        <v>0</v>
      </c>
      <c r="AA45">
        <f t="shared" si="32"/>
        <v>0</v>
      </c>
      <c r="AB45">
        <f t="shared" si="33"/>
        <v>0</v>
      </c>
      <c r="AC45">
        <f t="shared" si="34"/>
        <v>0</v>
      </c>
      <c r="AD45">
        <f t="shared" si="35"/>
        <v>0</v>
      </c>
      <c r="AE45">
        <f t="shared" si="36"/>
        <v>0</v>
      </c>
      <c r="AF45">
        <f t="shared" si="37"/>
        <v>0</v>
      </c>
      <c r="AG45">
        <f t="shared" si="38"/>
        <v>0</v>
      </c>
      <c r="AH45">
        <f t="shared" si="39"/>
        <v>0</v>
      </c>
      <c r="AI45">
        <f t="shared" si="40"/>
        <v>0</v>
      </c>
      <c r="AJ45">
        <f t="shared" si="41"/>
        <v>1</v>
      </c>
      <c r="AK45" s="71">
        <f t="shared" si="42"/>
        <v>0</v>
      </c>
      <c r="AL45">
        <f t="shared" si="43"/>
        <v>0</v>
      </c>
      <c r="AN45">
        <f t="shared" si="44"/>
        <v>1</v>
      </c>
      <c r="AO45">
        <f t="shared" si="45"/>
        <v>0</v>
      </c>
      <c r="AP45">
        <f t="shared" si="46"/>
        <v>0</v>
      </c>
      <c r="AQ45">
        <f t="shared" si="47"/>
        <v>0</v>
      </c>
      <c r="AR45">
        <f t="shared" si="48"/>
        <v>0</v>
      </c>
      <c r="AS45">
        <f t="shared" si="49"/>
        <v>0</v>
      </c>
      <c r="AT45">
        <f t="shared" si="50"/>
        <v>0</v>
      </c>
      <c r="AU45">
        <f t="shared" si="51"/>
        <v>0</v>
      </c>
      <c r="AV45">
        <f t="shared" si="25"/>
        <v>0</v>
      </c>
      <c r="AW45">
        <f t="shared" si="26"/>
        <v>0</v>
      </c>
    </row>
    <row r="46" spans="1:49">
      <c r="A46" s="14" t="s">
        <v>56</v>
      </c>
      <c r="B46" s="2">
        <v>45</v>
      </c>
      <c r="C46" s="30"/>
      <c r="D46" s="17"/>
      <c r="E46" s="18"/>
      <c r="F46" s="19">
        <f t="shared" si="27"/>
        <v>209.02391048522199</v>
      </c>
      <c r="G46" s="20">
        <f t="shared" si="28"/>
        <v>836.09564194088796</v>
      </c>
      <c r="H46" s="22">
        <f t="shared" si="29"/>
        <v>836.09564194088796</v>
      </c>
      <c r="I46" s="22"/>
      <c r="J46" s="22"/>
      <c r="K46" s="22"/>
      <c r="L46" s="43">
        <v>836.09564194088796</v>
      </c>
      <c r="M46" s="22"/>
      <c r="N46" s="22"/>
      <c r="O46" s="73"/>
      <c r="P46" s="53"/>
      <c r="Q46" s="20"/>
      <c r="R46" s="20"/>
      <c r="S46" s="22"/>
      <c r="T46" s="20"/>
      <c r="U46" s="43"/>
      <c r="V46" s="53"/>
      <c r="W46" s="84"/>
      <c r="Y46">
        <f t="shared" si="30"/>
        <v>0</v>
      </c>
      <c r="Z46">
        <f t="shared" si="31"/>
        <v>0</v>
      </c>
      <c r="AA46">
        <f t="shared" si="32"/>
        <v>0</v>
      </c>
      <c r="AB46">
        <f t="shared" si="33"/>
        <v>1</v>
      </c>
      <c r="AC46">
        <f t="shared" si="34"/>
        <v>0</v>
      </c>
      <c r="AD46">
        <f t="shared" si="35"/>
        <v>0</v>
      </c>
      <c r="AE46">
        <f t="shared" si="36"/>
        <v>0</v>
      </c>
      <c r="AF46">
        <f t="shared" si="37"/>
        <v>0</v>
      </c>
      <c r="AG46">
        <f t="shared" si="38"/>
        <v>0</v>
      </c>
      <c r="AH46">
        <f t="shared" si="39"/>
        <v>0</v>
      </c>
      <c r="AI46">
        <f t="shared" si="40"/>
        <v>0</v>
      </c>
      <c r="AJ46">
        <f t="shared" si="41"/>
        <v>0</v>
      </c>
      <c r="AK46" s="71">
        <f t="shared" si="42"/>
        <v>0</v>
      </c>
      <c r="AL46">
        <f t="shared" si="43"/>
        <v>0</v>
      </c>
      <c r="AN46">
        <f t="shared" si="44"/>
        <v>1</v>
      </c>
      <c r="AO46">
        <f t="shared" si="45"/>
        <v>0</v>
      </c>
      <c r="AP46">
        <f t="shared" si="46"/>
        <v>0</v>
      </c>
      <c r="AQ46">
        <f t="shared" si="47"/>
        <v>0</v>
      </c>
      <c r="AR46">
        <f t="shared" si="48"/>
        <v>0</v>
      </c>
      <c r="AS46">
        <f t="shared" si="49"/>
        <v>0</v>
      </c>
      <c r="AT46">
        <f t="shared" si="50"/>
        <v>0</v>
      </c>
      <c r="AU46">
        <f t="shared" si="51"/>
        <v>0</v>
      </c>
      <c r="AV46">
        <f t="shared" si="25"/>
        <v>0</v>
      </c>
      <c r="AW46">
        <f t="shared" si="26"/>
        <v>0</v>
      </c>
    </row>
    <row r="47" spans="1:49">
      <c r="A47" s="14" t="s">
        <v>57</v>
      </c>
      <c r="B47" s="30">
        <v>46</v>
      </c>
      <c r="C47" s="30"/>
      <c r="D47" s="17"/>
      <c r="E47" s="18"/>
      <c r="F47" s="19">
        <f t="shared" si="27"/>
        <v>207.74804629147275</v>
      </c>
      <c r="G47" s="20">
        <f t="shared" si="28"/>
        <v>830.99218516589099</v>
      </c>
      <c r="H47" s="22">
        <f t="shared" si="29"/>
        <v>830.99218516589099</v>
      </c>
      <c r="I47" s="43">
        <v>830.99218516589099</v>
      </c>
      <c r="J47" s="22"/>
      <c r="K47" s="22"/>
      <c r="L47" s="22"/>
      <c r="M47" s="20"/>
      <c r="N47" s="20"/>
      <c r="O47" s="73"/>
      <c r="P47" s="20"/>
      <c r="Q47" s="20"/>
      <c r="R47" s="20"/>
      <c r="S47" s="22"/>
      <c r="T47" s="22"/>
      <c r="U47" s="43"/>
      <c r="V47" s="22"/>
      <c r="W47" s="84"/>
      <c r="X47" s="26"/>
      <c r="Y47">
        <f t="shared" si="30"/>
        <v>1</v>
      </c>
      <c r="Z47">
        <f t="shared" si="31"/>
        <v>0</v>
      </c>
      <c r="AA47">
        <f t="shared" si="32"/>
        <v>0</v>
      </c>
      <c r="AB47">
        <f t="shared" si="33"/>
        <v>0</v>
      </c>
      <c r="AC47">
        <f t="shared" si="34"/>
        <v>0</v>
      </c>
      <c r="AD47">
        <f t="shared" si="35"/>
        <v>0</v>
      </c>
      <c r="AE47">
        <f t="shared" si="36"/>
        <v>0</v>
      </c>
      <c r="AF47">
        <f t="shared" si="37"/>
        <v>0</v>
      </c>
      <c r="AG47">
        <f t="shared" si="38"/>
        <v>0</v>
      </c>
      <c r="AH47">
        <f t="shared" si="39"/>
        <v>0</v>
      </c>
      <c r="AI47">
        <f t="shared" si="40"/>
        <v>0</v>
      </c>
      <c r="AJ47">
        <f t="shared" si="41"/>
        <v>0</v>
      </c>
      <c r="AK47" s="71">
        <f t="shared" si="42"/>
        <v>0</v>
      </c>
      <c r="AL47">
        <f t="shared" si="43"/>
        <v>0</v>
      </c>
      <c r="AN47">
        <f t="shared" si="44"/>
        <v>1</v>
      </c>
      <c r="AO47">
        <f t="shared" si="45"/>
        <v>0</v>
      </c>
      <c r="AP47">
        <f t="shared" si="46"/>
        <v>0</v>
      </c>
      <c r="AQ47">
        <f t="shared" si="47"/>
        <v>0</v>
      </c>
      <c r="AR47">
        <f t="shared" si="48"/>
        <v>0</v>
      </c>
      <c r="AS47">
        <f t="shared" si="49"/>
        <v>0</v>
      </c>
      <c r="AT47">
        <f t="shared" si="50"/>
        <v>0</v>
      </c>
      <c r="AU47">
        <f t="shared" si="51"/>
        <v>0</v>
      </c>
      <c r="AV47">
        <f t="shared" si="25"/>
        <v>0</v>
      </c>
      <c r="AW47">
        <f t="shared" si="26"/>
        <v>0</v>
      </c>
    </row>
    <row r="48" spans="1:49">
      <c r="A48" s="55" t="s">
        <v>119</v>
      </c>
      <c r="B48" s="2">
        <v>47</v>
      </c>
      <c r="C48" s="30"/>
      <c r="D48" s="17"/>
      <c r="E48" s="18"/>
      <c r="F48" s="19">
        <f t="shared" si="27"/>
        <v>207.18247979075628</v>
      </c>
      <c r="G48" s="20">
        <f t="shared" si="28"/>
        <v>828.7299191630251</v>
      </c>
      <c r="H48" s="22">
        <f t="shared" si="29"/>
        <v>828.7299191630251</v>
      </c>
      <c r="I48" s="20"/>
      <c r="J48" s="54"/>
      <c r="K48" s="54"/>
      <c r="L48" s="54"/>
      <c r="M48" s="20"/>
      <c r="N48" s="20"/>
      <c r="O48" s="54"/>
      <c r="P48" s="54"/>
      <c r="Q48" s="20"/>
      <c r="R48" s="43">
        <v>828.7299191630251</v>
      </c>
      <c r="S48" s="54"/>
      <c r="T48" s="20"/>
      <c r="U48" s="41"/>
      <c r="V48" s="41"/>
      <c r="Y48">
        <f t="shared" si="30"/>
        <v>0</v>
      </c>
      <c r="Z48">
        <f t="shared" si="31"/>
        <v>0</v>
      </c>
      <c r="AA48">
        <f t="shared" si="32"/>
        <v>0</v>
      </c>
      <c r="AB48">
        <f t="shared" si="33"/>
        <v>0</v>
      </c>
      <c r="AC48">
        <f t="shared" si="34"/>
        <v>0</v>
      </c>
      <c r="AD48">
        <f t="shared" si="35"/>
        <v>0</v>
      </c>
      <c r="AE48">
        <f t="shared" si="36"/>
        <v>0</v>
      </c>
      <c r="AF48">
        <f t="shared" si="37"/>
        <v>0</v>
      </c>
      <c r="AG48">
        <f t="shared" si="38"/>
        <v>0</v>
      </c>
      <c r="AH48">
        <f t="shared" si="39"/>
        <v>1</v>
      </c>
      <c r="AI48">
        <f t="shared" si="40"/>
        <v>0</v>
      </c>
      <c r="AJ48">
        <f t="shared" si="41"/>
        <v>0</v>
      </c>
      <c r="AK48" s="71">
        <f t="shared" si="42"/>
        <v>0</v>
      </c>
      <c r="AL48">
        <f t="shared" si="43"/>
        <v>0</v>
      </c>
      <c r="AN48">
        <f t="shared" si="44"/>
        <v>1</v>
      </c>
      <c r="AO48">
        <f t="shared" si="45"/>
        <v>0</v>
      </c>
      <c r="AP48">
        <f t="shared" si="46"/>
        <v>0</v>
      </c>
      <c r="AQ48">
        <f t="shared" si="47"/>
        <v>0</v>
      </c>
      <c r="AR48">
        <f t="shared" si="48"/>
        <v>0</v>
      </c>
      <c r="AS48">
        <f t="shared" si="49"/>
        <v>0</v>
      </c>
      <c r="AT48">
        <f t="shared" si="50"/>
        <v>0</v>
      </c>
      <c r="AU48">
        <f t="shared" si="51"/>
        <v>0</v>
      </c>
      <c r="AV48">
        <f>IF(AF48&gt;0,1,0)</f>
        <v>0</v>
      </c>
      <c r="AW48">
        <f>IF(AG48&gt;0,1,0)</f>
        <v>0</v>
      </c>
    </row>
    <row r="49" spans="1:49">
      <c r="A49" s="14" t="s">
        <v>79</v>
      </c>
      <c r="B49" s="30">
        <v>48</v>
      </c>
      <c r="C49" s="30"/>
      <c r="D49" s="17"/>
      <c r="E49" s="18"/>
      <c r="F49" s="19">
        <f t="shared" si="27"/>
        <v>202.22990896866983</v>
      </c>
      <c r="G49" s="20">
        <f t="shared" si="28"/>
        <v>808.91963587467933</v>
      </c>
      <c r="H49" s="22">
        <f t="shared" si="29"/>
        <v>808.91963587467933</v>
      </c>
      <c r="I49" s="22"/>
      <c r="J49" s="20"/>
      <c r="K49" s="22"/>
      <c r="L49" s="22"/>
      <c r="M49" s="22"/>
      <c r="N49" s="22"/>
      <c r="O49" s="20"/>
      <c r="P49" s="22"/>
      <c r="Q49" s="20"/>
      <c r="R49" s="20"/>
      <c r="S49" s="48">
        <v>808.91963587467933</v>
      </c>
      <c r="U49" s="43"/>
      <c r="V49" s="43"/>
      <c r="W49" s="26"/>
      <c r="Y49">
        <f t="shared" si="30"/>
        <v>0</v>
      </c>
      <c r="Z49">
        <f t="shared" si="31"/>
        <v>0</v>
      </c>
      <c r="AA49">
        <f t="shared" si="32"/>
        <v>0</v>
      </c>
      <c r="AB49">
        <f t="shared" si="33"/>
        <v>0</v>
      </c>
      <c r="AC49">
        <f t="shared" si="34"/>
        <v>0</v>
      </c>
      <c r="AD49">
        <f t="shared" si="35"/>
        <v>0</v>
      </c>
      <c r="AE49">
        <f t="shared" si="36"/>
        <v>0</v>
      </c>
      <c r="AF49">
        <f t="shared" si="37"/>
        <v>0</v>
      </c>
      <c r="AG49">
        <f t="shared" si="38"/>
        <v>0</v>
      </c>
      <c r="AH49">
        <f t="shared" si="39"/>
        <v>0</v>
      </c>
      <c r="AI49">
        <f t="shared" si="40"/>
        <v>1</v>
      </c>
      <c r="AJ49">
        <f t="shared" si="41"/>
        <v>0</v>
      </c>
      <c r="AK49" s="71">
        <f t="shared" si="42"/>
        <v>0</v>
      </c>
      <c r="AL49">
        <f t="shared" si="43"/>
        <v>0</v>
      </c>
      <c r="AN49">
        <f t="shared" si="44"/>
        <v>1</v>
      </c>
      <c r="AO49">
        <f t="shared" si="45"/>
        <v>0</v>
      </c>
      <c r="AP49">
        <f t="shared" si="46"/>
        <v>0</v>
      </c>
      <c r="AQ49">
        <f t="shared" si="47"/>
        <v>0</v>
      </c>
      <c r="AR49">
        <f t="shared" si="48"/>
        <v>0</v>
      </c>
      <c r="AS49">
        <f t="shared" si="49"/>
        <v>0</v>
      </c>
      <c r="AT49">
        <f t="shared" si="50"/>
        <v>0</v>
      </c>
      <c r="AU49">
        <f t="shared" si="51"/>
        <v>0</v>
      </c>
      <c r="AV49">
        <f t="shared" ref="AV49:AV59" si="52">IF($AN49&gt;11,SMALL($J49:$V49,8),0)</f>
        <v>0</v>
      </c>
      <c r="AW49">
        <f t="shared" ref="AW49:AW59" si="53">IF($AN49&gt;12,SMALL($J49:$V49,9),0)</f>
        <v>0</v>
      </c>
    </row>
    <row r="50" spans="1:49">
      <c r="A50" s="34" t="s">
        <v>58</v>
      </c>
      <c r="B50" s="2">
        <v>49</v>
      </c>
      <c r="C50" s="30"/>
      <c r="D50" s="17"/>
      <c r="E50" s="30"/>
      <c r="F50" s="43">
        <f t="shared" si="27"/>
        <v>192.27984088158749</v>
      </c>
      <c r="G50" s="20">
        <f t="shared" si="28"/>
        <v>769.11936352634996</v>
      </c>
      <c r="H50" s="22">
        <f t="shared" si="29"/>
        <v>769.11936352634996</v>
      </c>
      <c r="I50" s="20"/>
      <c r="J50" s="20"/>
      <c r="K50" s="20"/>
      <c r="L50" s="43">
        <v>769.11936352634996</v>
      </c>
      <c r="M50" s="20"/>
      <c r="N50" s="20"/>
      <c r="O50" s="73"/>
      <c r="P50" s="22"/>
      <c r="Q50" s="20"/>
      <c r="R50" s="20"/>
      <c r="S50" s="20"/>
      <c r="T50" s="20"/>
      <c r="U50" s="43"/>
      <c r="V50" s="43"/>
      <c r="W50" s="26"/>
      <c r="Y50">
        <f t="shared" si="30"/>
        <v>0</v>
      </c>
      <c r="Z50">
        <f t="shared" si="31"/>
        <v>0</v>
      </c>
      <c r="AA50">
        <f t="shared" si="32"/>
        <v>0</v>
      </c>
      <c r="AB50">
        <f t="shared" si="33"/>
        <v>1</v>
      </c>
      <c r="AC50">
        <f t="shared" si="34"/>
        <v>0</v>
      </c>
      <c r="AD50">
        <f t="shared" si="35"/>
        <v>0</v>
      </c>
      <c r="AE50">
        <f t="shared" si="36"/>
        <v>0</v>
      </c>
      <c r="AF50">
        <f t="shared" si="37"/>
        <v>0</v>
      </c>
      <c r="AG50">
        <f t="shared" si="38"/>
        <v>0</v>
      </c>
      <c r="AH50">
        <f t="shared" si="39"/>
        <v>0</v>
      </c>
      <c r="AI50">
        <f t="shared" si="40"/>
        <v>0</v>
      </c>
      <c r="AJ50">
        <f t="shared" si="41"/>
        <v>0</v>
      </c>
      <c r="AK50" s="71">
        <f t="shared" si="42"/>
        <v>0</v>
      </c>
      <c r="AL50">
        <f t="shared" si="43"/>
        <v>0</v>
      </c>
      <c r="AN50">
        <f t="shared" si="44"/>
        <v>1</v>
      </c>
      <c r="AO50">
        <f t="shared" si="45"/>
        <v>0</v>
      </c>
      <c r="AP50">
        <f t="shared" si="46"/>
        <v>0</v>
      </c>
      <c r="AQ50">
        <f t="shared" si="47"/>
        <v>0</v>
      </c>
      <c r="AR50">
        <f t="shared" si="48"/>
        <v>0</v>
      </c>
      <c r="AS50">
        <f t="shared" si="49"/>
        <v>0</v>
      </c>
      <c r="AT50">
        <f t="shared" si="50"/>
        <v>0</v>
      </c>
      <c r="AU50">
        <f t="shared" si="51"/>
        <v>0</v>
      </c>
      <c r="AV50">
        <f t="shared" si="52"/>
        <v>0</v>
      </c>
      <c r="AW50">
        <f t="shared" si="53"/>
        <v>0</v>
      </c>
    </row>
    <row r="51" spans="1:49">
      <c r="A51" s="60" t="s">
        <v>129</v>
      </c>
      <c r="B51" s="30">
        <v>50</v>
      </c>
      <c r="C51" s="30"/>
      <c r="D51" s="17"/>
      <c r="E51" s="18"/>
      <c r="F51" s="19">
        <f t="shared" si="27"/>
        <v>189.5</v>
      </c>
      <c r="G51" s="20">
        <f t="shared" si="28"/>
        <v>758</v>
      </c>
      <c r="H51" s="22">
        <f t="shared" si="29"/>
        <v>758</v>
      </c>
      <c r="I51" s="20"/>
      <c r="J51" s="54"/>
      <c r="K51" s="54"/>
      <c r="L51" s="54"/>
      <c r="M51" s="20"/>
      <c r="N51" s="20"/>
      <c r="O51" s="54"/>
      <c r="P51" s="54"/>
      <c r="Q51" s="20"/>
      <c r="R51" s="20"/>
      <c r="S51" s="54"/>
      <c r="T51" s="61">
        <v>758</v>
      </c>
      <c r="U51" s="41"/>
      <c r="V51" s="41"/>
      <c r="W51" s="26"/>
      <c r="Y51">
        <f t="shared" si="30"/>
        <v>0</v>
      </c>
      <c r="Z51">
        <f t="shared" si="31"/>
        <v>0</v>
      </c>
      <c r="AA51">
        <f t="shared" si="32"/>
        <v>0</v>
      </c>
      <c r="AB51">
        <f t="shared" si="33"/>
        <v>0</v>
      </c>
      <c r="AC51">
        <f t="shared" si="34"/>
        <v>0</v>
      </c>
      <c r="AD51">
        <f t="shared" si="35"/>
        <v>0</v>
      </c>
      <c r="AE51">
        <f t="shared" si="36"/>
        <v>0</v>
      </c>
      <c r="AF51">
        <f t="shared" si="37"/>
        <v>0</v>
      </c>
      <c r="AG51">
        <f t="shared" si="38"/>
        <v>0</v>
      </c>
      <c r="AH51">
        <f t="shared" si="39"/>
        <v>0</v>
      </c>
      <c r="AI51">
        <f t="shared" si="40"/>
        <v>0</v>
      </c>
      <c r="AJ51">
        <f t="shared" si="41"/>
        <v>1</v>
      </c>
      <c r="AK51" s="71">
        <f t="shared" si="42"/>
        <v>0</v>
      </c>
      <c r="AL51">
        <f t="shared" si="43"/>
        <v>0</v>
      </c>
      <c r="AN51">
        <f t="shared" si="44"/>
        <v>1</v>
      </c>
      <c r="AO51">
        <f t="shared" si="45"/>
        <v>0</v>
      </c>
      <c r="AP51">
        <f t="shared" si="46"/>
        <v>0</v>
      </c>
      <c r="AQ51">
        <f t="shared" si="47"/>
        <v>0</v>
      </c>
      <c r="AR51">
        <f t="shared" si="48"/>
        <v>0</v>
      </c>
      <c r="AS51">
        <f t="shared" si="49"/>
        <v>0</v>
      </c>
      <c r="AT51">
        <f t="shared" si="50"/>
        <v>0</v>
      </c>
      <c r="AU51">
        <f t="shared" si="51"/>
        <v>0</v>
      </c>
      <c r="AV51">
        <f t="shared" si="52"/>
        <v>0</v>
      </c>
      <c r="AW51">
        <f t="shared" si="53"/>
        <v>0</v>
      </c>
    </row>
    <row r="52" spans="1:49">
      <c r="A52" s="17" t="s">
        <v>61</v>
      </c>
      <c r="B52" s="2">
        <v>51</v>
      </c>
      <c r="C52" s="30"/>
      <c r="D52" s="17"/>
      <c r="E52" s="18"/>
      <c r="F52" s="19">
        <f t="shared" si="27"/>
        <v>183.93557848399826</v>
      </c>
      <c r="G52" s="20">
        <f t="shared" si="28"/>
        <v>735.74231393599302</v>
      </c>
      <c r="H52" s="22">
        <f t="shared" si="29"/>
        <v>735.74231393599302</v>
      </c>
      <c r="I52" s="20"/>
      <c r="J52" s="20">
        <v>735.74231393599302</v>
      </c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43"/>
      <c r="V52" s="43"/>
      <c r="Y52">
        <f t="shared" si="30"/>
        <v>0</v>
      </c>
      <c r="Z52">
        <f t="shared" si="31"/>
        <v>1</v>
      </c>
      <c r="AA52">
        <f t="shared" si="32"/>
        <v>0</v>
      </c>
      <c r="AB52">
        <f t="shared" si="33"/>
        <v>0</v>
      </c>
      <c r="AC52">
        <f t="shared" si="34"/>
        <v>0</v>
      </c>
      <c r="AD52">
        <f t="shared" si="35"/>
        <v>0</v>
      </c>
      <c r="AE52">
        <f t="shared" si="36"/>
        <v>0</v>
      </c>
      <c r="AF52">
        <f t="shared" si="37"/>
        <v>0</v>
      </c>
      <c r="AG52">
        <f t="shared" si="38"/>
        <v>0</v>
      </c>
      <c r="AH52">
        <f t="shared" si="39"/>
        <v>0</v>
      </c>
      <c r="AI52">
        <f t="shared" si="40"/>
        <v>0</v>
      </c>
      <c r="AJ52">
        <f t="shared" si="41"/>
        <v>0</v>
      </c>
      <c r="AK52" s="71">
        <f t="shared" si="42"/>
        <v>0</v>
      </c>
      <c r="AL52">
        <f t="shared" si="43"/>
        <v>0</v>
      </c>
      <c r="AN52">
        <f t="shared" si="44"/>
        <v>1</v>
      </c>
      <c r="AO52">
        <f t="shared" si="45"/>
        <v>0</v>
      </c>
      <c r="AP52">
        <f t="shared" si="46"/>
        <v>0</v>
      </c>
      <c r="AQ52">
        <f t="shared" si="47"/>
        <v>0</v>
      </c>
      <c r="AR52">
        <f t="shared" si="48"/>
        <v>0</v>
      </c>
      <c r="AS52">
        <f t="shared" si="49"/>
        <v>0</v>
      </c>
      <c r="AT52">
        <f t="shared" si="50"/>
        <v>0</v>
      </c>
      <c r="AU52">
        <f t="shared" si="51"/>
        <v>0</v>
      </c>
      <c r="AV52">
        <f t="shared" si="52"/>
        <v>0</v>
      </c>
      <c r="AW52">
        <f t="shared" si="53"/>
        <v>0</v>
      </c>
    </row>
    <row r="53" spans="1:49">
      <c r="A53" s="56" t="s">
        <v>62</v>
      </c>
      <c r="B53" s="30">
        <v>52</v>
      </c>
      <c r="C53" s="57"/>
      <c r="D53" s="17"/>
      <c r="E53" s="30"/>
      <c r="F53" s="19">
        <f t="shared" si="27"/>
        <v>183.91943834633275</v>
      </c>
      <c r="G53" s="20">
        <f t="shared" si="28"/>
        <v>735.67775338533102</v>
      </c>
      <c r="H53" s="22">
        <f t="shared" si="29"/>
        <v>735.67775338533102</v>
      </c>
      <c r="I53" s="31"/>
      <c r="J53" s="22">
        <v>735.67775338533102</v>
      </c>
      <c r="K53" s="22"/>
      <c r="L53" s="22"/>
      <c r="M53" s="22"/>
      <c r="N53" s="22"/>
      <c r="O53" s="20"/>
      <c r="P53" s="20"/>
      <c r="Q53" s="20"/>
      <c r="R53" s="20"/>
      <c r="S53" s="20"/>
      <c r="T53" s="20"/>
      <c r="U53" s="43"/>
      <c r="V53" s="43"/>
      <c r="W53" s="26"/>
      <c r="Y53">
        <f t="shared" si="30"/>
        <v>0</v>
      </c>
      <c r="Z53">
        <f t="shared" si="31"/>
        <v>1</v>
      </c>
      <c r="AA53">
        <f t="shared" si="32"/>
        <v>0</v>
      </c>
      <c r="AB53">
        <f t="shared" si="33"/>
        <v>0</v>
      </c>
      <c r="AC53">
        <f t="shared" si="34"/>
        <v>0</v>
      </c>
      <c r="AD53">
        <f t="shared" si="35"/>
        <v>0</v>
      </c>
      <c r="AE53">
        <f t="shared" si="36"/>
        <v>0</v>
      </c>
      <c r="AF53">
        <f t="shared" si="37"/>
        <v>0</v>
      </c>
      <c r="AG53">
        <f t="shared" si="38"/>
        <v>0</v>
      </c>
      <c r="AH53">
        <f t="shared" si="39"/>
        <v>0</v>
      </c>
      <c r="AI53">
        <f t="shared" si="40"/>
        <v>0</v>
      </c>
      <c r="AJ53">
        <f t="shared" si="41"/>
        <v>0</v>
      </c>
      <c r="AK53" s="71">
        <f t="shared" si="42"/>
        <v>0</v>
      </c>
      <c r="AL53">
        <f t="shared" si="43"/>
        <v>0</v>
      </c>
      <c r="AN53">
        <f t="shared" si="44"/>
        <v>1</v>
      </c>
      <c r="AO53">
        <f t="shared" si="45"/>
        <v>0</v>
      </c>
      <c r="AP53">
        <f t="shared" si="46"/>
        <v>0</v>
      </c>
      <c r="AQ53">
        <f t="shared" si="47"/>
        <v>0</v>
      </c>
      <c r="AR53">
        <f t="shared" si="48"/>
        <v>0</v>
      </c>
      <c r="AS53">
        <f t="shared" si="49"/>
        <v>0</v>
      </c>
      <c r="AT53">
        <f t="shared" si="50"/>
        <v>0</v>
      </c>
      <c r="AU53">
        <f t="shared" si="51"/>
        <v>0</v>
      </c>
      <c r="AV53">
        <f t="shared" si="52"/>
        <v>0</v>
      </c>
      <c r="AW53">
        <f t="shared" si="53"/>
        <v>0</v>
      </c>
    </row>
    <row r="54" spans="1:49">
      <c r="A54" s="56" t="s">
        <v>69</v>
      </c>
      <c r="B54" s="2">
        <v>53</v>
      </c>
      <c r="C54" s="57"/>
      <c r="D54" s="17"/>
      <c r="E54" s="18"/>
      <c r="F54" s="19">
        <f t="shared" si="27"/>
        <v>175.72146542444909</v>
      </c>
      <c r="G54" s="20">
        <f t="shared" si="28"/>
        <v>702.88586169779637</v>
      </c>
      <c r="H54" s="22">
        <f t="shared" si="29"/>
        <v>702.88586169779637</v>
      </c>
      <c r="I54" s="22"/>
      <c r="J54" s="20"/>
      <c r="K54" s="22"/>
      <c r="L54" s="22"/>
      <c r="M54" s="22"/>
      <c r="N54" s="22"/>
      <c r="O54" s="20"/>
      <c r="P54" s="20"/>
      <c r="Q54" s="48">
        <v>702.88586169779637</v>
      </c>
      <c r="R54" s="20"/>
      <c r="S54" s="20"/>
      <c r="T54" s="20"/>
      <c r="U54" s="43"/>
      <c r="V54" s="43"/>
      <c r="W54" s="84"/>
      <c r="Y54">
        <f t="shared" si="30"/>
        <v>0</v>
      </c>
      <c r="Z54">
        <f t="shared" si="31"/>
        <v>0</v>
      </c>
      <c r="AA54">
        <f t="shared" si="32"/>
        <v>0</v>
      </c>
      <c r="AB54">
        <f t="shared" si="33"/>
        <v>0</v>
      </c>
      <c r="AC54">
        <f t="shared" si="34"/>
        <v>0</v>
      </c>
      <c r="AD54">
        <f t="shared" si="35"/>
        <v>0</v>
      </c>
      <c r="AE54">
        <f t="shared" si="36"/>
        <v>0</v>
      </c>
      <c r="AF54">
        <f t="shared" si="37"/>
        <v>0</v>
      </c>
      <c r="AG54">
        <f t="shared" si="38"/>
        <v>1</v>
      </c>
      <c r="AH54">
        <f t="shared" si="39"/>
        <v>0</v>
      </c>
      <c r="AI54">
        <f t="shared" si="40"/>
        <v>0</v>
      </c>
      <c r="AJ54">
        <f t="shared" si="41"/>
        <v>0</v>
      </c>
      <c r="AK54" s="71">
        <f t="shared" si="42"/>
        <v>0</v>
      </c>
      <c r="AL54">
        <f t="shared" si="43"/>
        <v>0</v>
      </c>
      <c r="AN54">
        <f t="shared" si="44"/>
        <v>1</v>
      </c>
      <c r="AO54">
        <f t="shared" si="45"/>
        <v>0</v>
      </c>
      <c r="AP54">
        <f t="shared" si="46"/>
        <v>0</v>
      </c>
      <c r="AQ54">
        <f t="shared" si="47"/>
        <v>0</v>
      </c>
      <c r="AR54">
        <f t="shared" si="48"/>
        <v>0</v>
      </c>
      <c r="AS54">
        <f t="shared" si="49"/>
        <v>0</v>
      </c>
      <c r="AT54">
        <f t="shared" si="50"/>
        <v>0</v>
      </c>
      <c r="AU54">
        <f t="shared" si="51"/>
        <v>0</v>
      </c>
      <c r="AV54">
        <f t="shared" si="52"/>
        <v>0</v>
      </c>
      <c r="AW54">
        <f t="shared" si="53"/>
        <v>0</v>
      </c>
    </row>
    <row r="55" spans="1:49">
      <c r="A55" s="78" t="s">
        <v>126</v>
      </c>
      <c r="B55" s="30">
        <v>54</v>
      </c>
      <c r="C55" s="57"/>
      <c r="D55" s="17"/>
      <c r="E55" s="18"/>
      <c r="F55" s="19">
        <f t="shared" si="27"/>
        <v>167.22816714100702</v>
      </c>
      <c r="G55" s="20">
        <f t="shared" si="28"/>
        <v>668.91266856402808</v>
      </c>
      <c r="H55" s="22">
        <f t="shared" si="29"/>
        <v>668.91266856402808</v>
      </c>
      <c r="I55" s="22"/>
      <c r="J55" s="20"/>
      <c r="K55" s="20"/>
      <c r="L55" s="20"/>
      <c r="M55" s="20"/>
      <c r="N55" s="20"/>
      <c r="O55" s="20"/>
      <c r="P55" s="20"/>
      <c r="Q55" s="20"/>
      <c r="R55" s="20"/>
      <c r="S55" s="48">
        <v>668.91266856402808</v>
      </c>
      <c r="T55" s="20"/>
      <c r="U55" s="43"/>
      <c r="V55" s="43"/>
      <c r="W55" s="26"/>
      <c r="Y55">
        <f t="shared" si="30"/>
        <v>0</v>
      </c>
      <c r="Z55">
        <f t="shared" si="31"/>
        <v>0</v>
      </c>
      <c r="AA55">
        <f t="shared" si="32"/>
        <v>0</v>
      </c>
      <c r="AB55">
        <f t="shared" si="33"/>
        <v>0</v>
      </c>
      <c r="AC55">
        <f t="shared" si="34"/>
        <v>0</v>
      </c>
      <c r="AD55">
        <f t="shared" si="35"/>
        <v>0</v>
      </c>
      <c r="AE55">
        <f t="shared" si="36"/>
        <v>0</v>
      </c>
      <c r="AF55">
        <f t="shared" si="37"/>
        <v>0</v>
      </c>
      <c r="AG55">
        <f t="shared" si="38"/>
        <v>0</v>
      </c>
      <c r="AH55">
        <f t="shared" si="39"/>
        <v>0</v>
      </c>
      <c r="AI55">
        <f t="shared" si="40"/>
        <v>1</v>
      </c>
      <c r="AJ55">
        <f t="shared" si="41"/>
        <v>0</v>
      </c>
      <c r="AK55" s="71">
        <f t="shared" si="42"/>
        <v>0</v>
      </c>
      <c r="AL55">
        <f t="shared" si="43"/>
        <v>0</v>
      </c>
      <c r="AN55">
        <f t="shared" si="44"/>
        <v>1</v>
      </c>
      <c r="AO55">
        <f t="shared" si="45"/>
        <v>0</v>
      </c>
      <c r="AP55">
        <f t="shared" si="46"/>
        <v>0</v>
      </c>
      <c r="AQ55">
        <f t="shared" si="47"/>
        <v>0</v>
      </c>
      <c r="AR55">
        <f t="shared" si="48"/>
        <v>0</v>
      </c>
      <c r="AS55">
        <f t="shared" si="49"/>
        <v>0</v>
      </c>
      <c r="AT55">
        <f t="shared" si="50"/>
        <v>0</v>
      </c>
      <c r="AU55">
        <f t="shared" si="51"/>
        <v>0</v>
      </c>
      <c r="AV55">
        <f t="shared" si="52"/>
        <v>0</v>
      </c>
      <c r="AW55">
        <f t="shared" si="53"/>
        <v>0</v>
      </c>
    </row>
    <row r="56" spans="1:49">
      <c r="A56" s="76" t="s">
        <v>63</v>
      </c>
      <c r="B56" s="2">
        <v>55</v>
      </c>
      <c r="C56" s="57"/>
      <c r="D56" s="17"/>
      <c r="E56" s="18"/>
      <c r="F56" s="19">
        <f t="shared" si="27"/>
        <v>161.55492131672725</v>
      </c>
      <c r="G56" s="20">
        <f t="shared" si="28"/>
        <v>646.21968526690898</v>
      </c>
      <c r="H56" s="22">
        <f t="shared" si="29"/>
        <v>646.21968526690898</v>
      </c>
      <c r="I56" s="20"/>
      <c r="J56" s="22">
        <v>646.21968526690898</v>
      </c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43"/>
      <c r="V56" s="43"/>
      <c r="Y56">
        <f t="shared" si="30"/>
        <v>0</v>
      </c>
      <c r="Z56">
        <f t="shared" si="31"/>
        <v>1</v>
      </c>
      <c r="AA56">
        <f t="shared" si="32"/>
        <v>0</v>
      </c>
      <c r="AB56">
        <f t="shared" si="33"/>
        <v>0</v>
      </c>
      <c r="AC56">
        <f t="shared" si="34"/>
        <v>0</v>
      </c>
      <c r="AD56">
        <f t="shared" si="35"/>
        <v>0</v>
      </c>
      <c r="AE56">
        <f t="shared" si="36"/>
        <v>0</v>
      </c>
      <c r="AF56">
        <f t="shared" si="37"/>
        <v>0</v>
      </c>
      <c r="AG56">
        <f t="shared" si="38"/>
        <v>0</v>
      </c>
      <c r="AH56">
        <f t="shared" si="39"/>
        <v>0</v>
      </c>
      <c r="AI56">
        <f t="shared" si="40"/>
        <v>0</v>
      </c>
      <c r="AJ56">
        <f t="shared" si="41"/>
        <v>0</v>
      </c>
      <c r="AK56" s="71">
        <f t="shared" si="42"/>
        <v>0</v>
      </c>
      <c r="AL56">
        <f t="shared" si="43"/>
        <v>0</v>
      </c>
      <c r="AN56">
        <f t="shared" si="44"/>
        <v>1</v>
      </c>
      <c r="AO56">
        <f t="shared" si="45"/>
        <v>0</v>
      </c>
      <c r="AP56">
        <f t="shared" si="46"/>
        <v>0</v>
      </c>
      <c r="AQ56">
        <f t="shared" si="47"/>
        <v>0</v>
      </c>
      <c r="AR56">
        <f t="shared" si="48"/>
        <v>0</v>
      </c>
      <c r="AS56">
        <f t="shared" si="49"/>
        <v>0</v>
      </c>
      <c r="AT56">
        <f t="shared" si="50"/>
        <v>0</v>
      </c>
      <c r="AU56">
        <f t="shared" si="51"/>
        <v>0</v>
      </c>
      <c r="AV56">
        <f t="shared" si="52"/>
        <v>0</v>
      </c>
      <c r="AW56">
        <f t="shared" si="53"/>
        <v>0</v>
      </c>
    </row>
    <row r="57" spans="1:49">
      <c r="A57" s="75" t="s">
        <v>120</v>
      </c>
      <c r="B57" s="30">
        <v>56</v>
      </c>
      <c r="C57" s="57"/>
      <c r="D57" s="17"/>
      <c r="E57" s="18"/>
      <c r="F57" s="19">
        <f t="shared" si="27"/>
        <v>158.81910586772656</v>
      </c>
      <c r="G57" s="20">
        <f t="shared" si="28"/>
        <v>635.27642347090625</v>
      </c>
      <c r="H57" s="22">
        <f t="shared" si="29"/>
        <v>635.27642347090625</v>
      </c>
      <c r="I57" s="20"/>
      <c r="J57" s="54"/>
      <c r="K57" s="54"/>
      <c r="L57" s="54"/>
      <c r="M57" s="20"/>
      <c r="N57" s="20"/>
      <c r="O57" s="54"/>
      <c r="P57" s="54"/>
      <c r="Q57" s="20"/>
      <c r="R57" s="43">
        <v>635.27642347090625</v>
      </c>
      <c r="S57" s="54"/>
      <c r="T57" s="20"/>
      <c r="U57" s="41"/>
      <c r="V57" s="41"/>
      <c r="Y57">
        <f t="shared" si="30"/>
        <v>0</v>
      </c>
      <c r="Z57">
        <f t="shared" si="31"/>
        <v>0</v>
      </c>
      <c r="AA57">
        <f t="shared" si="32"/>
        <v>0</v>
      </c>
      <c r="AB57">
        <f t="shared" si="33"/>
        <v>0</v>
      </c>
      <c r="AC57">
        <f t="shared" si="34"/>
        <v>0</v>
      </c>
      <c r="AD57">
        <f t="shared" si="35"/>
        <v>0</v>
      </c>
      <c r="AE57">
        <f t="shared" si="36"/>
        <v>0</v>
      </c>
      <c r="AF57">
        <f t="shared" si="37"/>
        <v>0</v>
      </c>
      <c r="AG57">
        <f t="shared" si="38"/>
        <v>0</v>
      </c>
      <c r="AH57">
        <f t="shared" si="39"/>
        <v>1</v>
      </c>
      <c r="AI57">
        <f t="shared" si="40"/>
        <v>0</v>
      </c>
      <c r="AJ57">
        <f t="shared" si="41"/>
        <v>0</v>
      </c>
      <c r="AK57" s="71">
        <f t="shared" si="42"/>
        <v>0</v>
      </c>
      <c r="AL57">
        <f t="shared" si="43"/>
        <v>0</v>
      </c>
      <c r="AN57">
        <f t="shared" si="44"/>
        <v>1</v>
      </c>
      <c r="AO57">
        <f t="shared" si="45"/>
        <v>0</v>
      </c>
      <c r="AP57">
        <f t="shared" si="46"/>
        <v>0</v>
      </c>
      <c r="AQ57">
        <f t="shared" si="47"/>
        <v>0</v>
      </c>
      <c r="AR57">
        <f t="shared" si="48"/>
        <v>0</v>
      </c>
      <c r="AS57">
        <f t="shared" si="49"/>
        <v>0</v>
      </c>
      <c r="AT57">
        <f t="shared" si="50"/>
        <v>0</v>
      </c>
      <c r="AU57">
        <f t="shared" si="51"/>
        <v>0</v>
      </c>
      <c r="AV57">
        <f t="shared" si="52"/>
        <v>0</v>
      </c>
      <c r="AW57">
        <f t="shared" si="53"/>
        <v>0</v>
      </c>
    </row>
    <row r="58" spans="1:49">
      <c r="A58" s="76" t="s">
        <v>65</v>
      </c>
      <c r="B58" s="2">
        <v>57</v>
      </c>
      <c r="C58" s="57"/>
      <c r="D58" s="17"/>
      <c r="E58" s="18"/>
      <c r="F58" s="19">
        <f t="shared" si="27"/>
        <v>149.63659321236676</v>
      </c>
      <c r="G58" s="20">
        <f t="shared" si="28"/>
        <v>598.54637284946705</v>
      </c>
      <c r="H58" s="22">
        <f t="shared" si="29"/>
        <v>598.54637284946705</v>
      </c>
      <c r="I58" s="20"/>
      <c r="J58" s="22">
        <v>598.54637284946705</v>
      </c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43"/>
      <c r="V58" s="43"/>
      <c r="Y58">
        <f t="shared" si="30"/>
        <v>0</v>
      </c>
      <c r="Z58">
        <f t="shared" si="31"/>
        <v>1</v>
      </c>
      <c r="AA58">
        <f t="shared" si="32"/>
        <v>0</v>
      </c>
      <c r="AB58">
        <f t="shared" si="33"/>
        <v>0</v>
      </c>
      <c r="AC58">
        <f t="shared" si="34"/>
        <v>0</v>
      </c>
      <c r="AD58">
        <f t="shared" si="35"/>
        <v>0</v>
      </c>
      <c r="AE58">
        <f t="shared" si="36"/>
        <v>0</v>
      </c>
      <c r="AF58">
        <f t="shared" si="37"/>
        <v>0</v>
      </c>
      <c r="AG58">
        <f t="shared" si="38"/>
        <v>0</v>
      </c>
      <c r="AH58">
        <f t="shared" si="39"/>
        <v>0</v>
      </c>
      <c r="AI58">
        <f t="shared" si="40"/>
        <v>0</v>
      </c>
      <c r="AJ58">
        <f t="shared" si="41"/>
        <v>0</v>
      </c>
      <c r="AK58" s="71">
        <f t="shared" si="42"/>
        <v>0</v>
      </c>
      <c r="AL58">
        <f t="shared" si="43"/>
        <v>0</v>
      </c>
      <c r="AN58">
        <f t="shared" si="44"/>
        <v>1</v>
      </c>
      <c r="AO58">
        <f t="shared" si="45"/>
        <v>0</v>
      </c>
      <c r="AP58">
        <f t="shared" si="46"/>
        <v>0</v>
      </c>
      <c r="AQ58">
        <f t="shared" si="47"/>
        <v>0</v>
      </c>
      <c r="AR58">
        <f t="shared" si="48"/>
        <v>0</v>
      </c>
      <c r="AS58">
        <f t="shared" si="49"/>
        <v>0</v>
      </c>
      <c r="AT58">
        <f t="shared" si="50"/>
        <v>0</v>
      </c>
      <c r="AU58">
        <f t="shared" si="51"/>
        <v>0</v>
      </c>
      <c r="AV58">
        <f t="shared" si="52"/>
        <v>0</v>
      </c>
      <c r="AW58">
        <f t="shared" si="53"/>
        <v>0</v>
      </c>
    </row>
    <row r="59" spans="1:49">
      <c r="A59" s="75" t="s">
        <v>121</v>
      </c>
      <c r="B59" s="30">
        <v>58</v>
      </c>
      <c r="C59" s="57"/>
      <c r="D59" s="17"/>
      <c r="E59" s="18"/>
      <c r="F59" s="19">
        <f t="shared" si="27"/>
        <v>70.067798753071884</v>
      </c>
      <c r="G59" s="20">
        <f t="shared" si="28"/>
        <v>280.27119501228754</v>
      </c>
      <c r="H59" s="22">
        <f t="shared" si="29"/>
        <v>280.27119501228754</v>
      </c>
      <c r="I59" s="20"/>
      <c r="J59" s="54"/>
      <c r="K59" s="54"/>
      <c r="L59" s="54"/>
      <c r="M59" s="20"/>
      <c r="N59" s="20"/>
      <c r="O59" s="54"/>
      <c r="P59" s="54"/>
      <c r="Q59" s="20"/>
      <c r="R59" s="43">
        <v>280.27119501228754</v>
      </c>
      <c r="S59" s="54"/>
      <c r="T59" s="20"/>
      <c r="U59" s="41"/>
      <c r="V59" s="41"/>
      <c r="Y59">
        <f t="shared" si="30"/>
        <v>0</v>
      </c>
      <c r="Z59">
        <f t="shared" si="31"/>
        <v>0</v>
      </c>
      <c r="AA59">
        <f t="shared" si="32"/>
        <v>0</v>
      </c>
      <c r="AB59">
        <f t="shared" si="33"/>
        <v>0</v>
      </c>
      <c r="AC59">
        <f t="shared" si="34"/>
        <v>0</v>
      </c>
      <c r="AD59">
        <f t="shared" si="35"/>
        <v>0</v>
      </c>
      <c r="AE59">
        <f t="shared" si="36"/>
        <v>0</v>
      </c>
      <c r="AF59">
        <f t="shared" si="37"/>
        <v>0</v>
      </c>
      <c r="AG59">
        <f t="shared" si="38"/>
        <v>0</v>
      </c>
      <c r="AH59">
        <f t="shared" si="39"/>
        <v>1</v>
      </c>
      <c r="AI59">
        <f t="shared" si="40"/>
        <v>0</v>
      </c>
      <c r="AJ59">
        <f t="shared" si="41"/>
        <v>0</v>
      </c>
      <c r="AK59" s="71">
        <f t="shared" si="42"/>
        <v>0</v>
      </c>
      <c r="AL59">
        <f t="shared" si="43"/>
        <v>0</v>
      </c>
      <c r="AN59">
        <f t="shared" si="44"/>
        <v>1</v>
      </c>
      <c r="AO59">
        <f t="shared" si="45"/>
        <v>0</v>
      </c>
      <c r="AP59">
        <f t="shared" si="46"/>
        <v>0</v>
      </c>
      <c r="AQ59">
        <f t="shared" si="47"/>
        <v>0</v>
      </c>
      <c r="AR59">
        <f t="shared" si="48"/>
        <v>0</v>
      </c>
      <c r="AS59">
        <f t="shared" si="49"/>
        <v>0</v>
      </c>
      <c r="AT59">
        <f t="shared" si="50"/>
        <v>0</v>
      </c>
      <c r="AU59">
        <f t="shared" si="51"/>
        <v>0</v>
      </c>
      <c r="AV59">
        <f t="shared" si="52"/>
        <v>0</v>
      </c>
      <c r="AW59">
        <f t="shared" si="53"/>
        <v>0</v>
      </c>
    </row>
    <row r="60" spans="1:49">
      <c r="A60" s="75" t="s">
        <v>122</v>
      </c>
      <c r="B60" s="2">
        <v>59</v>
      </c>
      <c r="C60" s="57"/>
      <c r="D60" s="17"/>
      <c r="E60" s="18"/>
      <c r="F60" s="19">
        <f t="shared" si="27"/>
        <v>45.666042412413432</v>
      </c>
      <c r="G60" s="20">
        <f t="shared" si="28"/>
        <v>182.66416964965373</v>
      </c>
      <c r="H60" s="22">
        <f t="shared" si="29"/>
        <v>182.66416964965373</v>
      </c>
      <c r="I60" s="20"/>
      <c r="J60" s="54"/>
      <c r="K60" s="54"/>
      <c r="L60" s="54"/>
      <c r="M60" s="20"/>
      <c r="N60" s="20"/>
      <c r="O60" s="54"/>
      <c r="P60" s="54"/>
      <c r="Q60" s="20"/>
      <c r="R60" s="43">
        <v>182.66416964965373</v>
      </c>
      <c r="S60" s="54"/>
      <c r="T60" s="20"/>
      <c r="U60" s="41"/>
      <c r="V60" s="41"/>
      <c r="Y60">
        <f t="shared" si="30"/>
        <v>0</v>
      </c>
      <c r="Z60">
        <f t="shared" si="31"/>
        <v>0</v>
      </c>
      <c r="AA60">
        <f t="shared" si="32"/>
        <v>0</v>
      </c>
      <c r="AB60">
        <f t="shared" si="33"/>
        <v>0</v>
      </c>
      <c r="AC60">
        <f t="shared" si="34"/>
        <v>0</v>
      </c>
      <c r="AD60">
        <f t="shared" si="35"/>
        <v>0</v>
      </c>
      <c r="AE60">
        <f t="shared" si="36"/>
        <v>0</v>
      </c>
      <c r="AF60">
        <f t="shared" si="37"/>
        <v>0</v>
      </c>
      <c r="AG60">
        <f t="shared" si="38"/>
        <v>0</v>
      </c>
      <c r="AH60">
        <f t="shared" si="39"/>
        <v>1</v>
      </c>
      <c r="AI60">
        <f t="shared" si="40"/>
        <v>0</v>
      </c>
      <c r="AJ60">
        <f t="shared" si="41"/>
        <v>0</v>
      </c>
      <c r="AK60" s="71">
        <f t="shared" si="42"/>
        <v>0</v>
      </c>
      <c r="AL60">
        <f t="shared" si="43"/>
        <v>0</v>
      </c>
      <c r="AN60">
        <f t="shared" si="44"/>
        <v>1</v>
      </c>
      <c r="AO60">
        <f t="shared" si="45"/>
        <v>0</v>
      </c>
      <c r="AP60">
        <f t="shared" si="46"/>
        <v>0</v>
      </c>
      <c r="AQ60">
        <f t="shared" si="47"/>
        <v>0</v>
      </c>
      <c r="AR60">
        <f t="shared" si="48"/>
        <v>0</v>
      </c>
      <c r="AS60">
        <f t="shared" si="49"/>
        <v>0</v>
      </c>
      <c r="AT60">
        <f t="shared" si="50"/>
        <v>0</v>
      </c>
      <c r="AU60">
        <f t="shared" si="51"/>
        <v>0</v>
      </c>
      <c r="AV60">
        <f>IF(AF60&gt;0,1,0)</f>
        <v>0</v>
      </c>
      <c r="AW60">
        <f>IF(AG60&gt;0,1,0)</f>
        <v>0</v>
      </c>
    </row>
    <row r="61" spans="1:49">
      <c r="A61" s="78" t="s">
        <v>131</v>
      </c>
      <c r="B61" s="30">
        <v>60</v>
      </c>
      <c r="C61" s="57"/>
      <c r="D61" s="17"/>
      <c r="E61" s="30"/>
      <c r="F61" s="19">
        <f t="shared" si="27"/>
        <v>40.916178846223467</v>
      </c>
      <c r="G61" s="20">
        <f t="shared" si="28"/>
        <v>163.66471538489387</v>
      </c>
      <c r="H61" s="22">
        <f t="shared" si="29"/>
        <v>163.66471538489387</v>
      </c>
      <c r="I61" s="20"/>
      <c r="J61" s="54"/>
      <c r="K61" s="54"/>
      <c r="L61" s="54"/>
      <c r="M61" s="20"/>
      <c r="N61" s="20"/>
      <c r="O61" s="54"/>
      <c r="P61" s="54"/>
      <c r="Q61" s="20"/>
      <c r="R61" s="20"/>
      <c r="S61" s="54"/>
      <c r="T61" s="20"/>
      <c r="U61" s="48">
        <v>163.66471538489387</v>
      </c>
      <c r="V61" s="41"/>
      <c r="W61" s="26"/>
      <c r="Y61">
        <f t="shared" si="30"/>
        <v>0</v>
      </c>
      <c r="Z61">
        <f t="shared" si="31"/>
        <v>0</v>
      </c>
      <c r="AA61">
        <f t="shared" si="32"/>
        <v>0</v>
      </c>
      <c r="AB61">
        <f t="shared" si="33"/>
        <v>0</v>
      </c>
      <c r="AC61">
        <f t="shared" si="34"/>
        <v>0</v>
      </c>
      <c r="AD61">
        <f t="shared" si="35"/>
        <v>0</v>
      </c>
      <c r="AE61">
        <f t="shared" si="36"/>
        <v>0</v>
      </c>
      <c r="AF61">
        <f t="shared" si="37"/>
        <v>0</v>
      </c>
      <c r="AG61">
        <f t="shared" si="38"/>
        <v>0</v>
      </c>
      <c r="AH61">
        <f t="shared" si="39"/>
        <v>0</v>
      </c>
      <c r="AI61">
        <f t="shared" si="40"/>
        <v>0</v>
      </c>
      <c r="AJ61">
        <f t="shared" si="41"/>
        <v>0</v>
      </c>
      <c r="AK61" s="71">
        <f t="shared" si="42"/>
        <v>1</v>
      </c>
      <c r="AL61">
        <f t="shared" si="43"/>
        <v>0</v>
      </c>
      <c r="AN61">
        <f t="shared" si="44"/>
        <v>1</v>
      </c>
      <c r="AO61">
        <f t="shared" si="45"/>
        <v>0</v>
      </c>
      <c r="AP61">
        <f t="shared" si="46"/>
        <v>0</v>
      </c>
      <c r="AQ61">
        <f t="shared" si="47"/>
        <v>0</v>
      </c>
      <c r="AR61">
        <f t="shared" si="48"/>
        <v>0</v>
      </c>
      <c r="AS61">
        <f t="shared" si="49"/>
        <v>0</v>
      </c>
      <c r="AT61">
        <f t="shared" si="50"/>
        <v>0</v>
      </c>
      <c r="AU61">
        <f t="shared" si="51"/>
        <v>0</v>
      </c>
      <c r="AV61">
        <f>IF($AN61&gt;11,SMALL($J61:$V61,8),0)</f>
        <v>0</v>
      </c>
      <c r="AW61">
        <f>IF($AN61&gt;12,SMALL($J61:$V61,9),0)</f>
        <v>0</v>
      </c>
    </row>
    <row r="62" spans="1:49">
      <c r="A62" s="56" t="s">
        <v>67</v>
      </c>
      <c r="B62" s="2">
        <v>61</v>
      </c>
      <c r="C62" s="57"/>
      <c r="D62" s="17"/>
      <c r="E62" s="18"/>
      <c r="F62" s="19">
        <f t="shared" si="27"/>
        <v>21.502147271406624</v>
      </c>
      <c r="G62" s="20">
        <f t="shared" si="28"/>
        <v>86.008589085626497</v>
      </c>
      <c r="H62" s="22">
        <f t="shared" si="29"/>
        <v>86.008589085626497</v>
      </c>
      <c r="I62" s="22"/>
      <c r="J62" s="20"/>
      <c r="K62" s="22">
        <v>86.008589085626497</v>
      </c>
      <c r="L62" s="22"/>
      <c r="M62" s="22"/>
      <c r="N62" s="22"/>
      <c r="O62" s="20"/>
      <c r="P62" s="20"/>
      <c r="Q62" s="20"/>
      <c r="R62" s="20"/>
      <c r="S62" s="20"/>
      <c r="T62" s="20"/>
      <c r="U62" s="43"/>
      <c r="V62" s="43"/>
      <c r="W62" s="84"/>
      <c r="Y62">
        <f t="shared" si="30"/>
        <v>0</v>
      </c>
      <c r="Z62">
        <f t="shared" si="31"/>
        <v>0</v>
      </c>
      <c r="AA62">
        <f t="shared" si="32"/>
        <v>1</v>
      </c>
      <c r="AB62">
        <f t="shared" si="33"/>
        <v>0</v>
      </c>
      <c r="AC62">
        <f t="shared" si="34"/>
        <v>0</v>
      </c>
      <c r="AD62">
        <f t="shared" si="35"/>
        <v>0</v>
      </c>
      <c r="AE62">
        <f t="shared" si="36"/>
        <v>0</v>
      </c>
      <c r="AF62">
        <f t="shared" si="37"/>
        <v>0</v>
      </c>
      <c r="AG62">
        <f t="shared" si="38"/>
        <v>0</v>
      </c>
      <c r="AH62">
        <f t="shared" si="39"/>
        <v>0</v>
      </c>
      <c r="AI62">
        <f t="shared" si="40"/>
        <v>0</v>
      </c>
      <c r="AJ62">
        <f t="shared" si="41"/>
        <v>0</v>
      </c>
      <c r="AK62" s="71">
        <f t="shared" si="42"/>
        <v>0</v>
      </c>
      <c r="AL62">
        <f t="shared" si="43"/>
        <v>0</v>
      </c>
      <c r="AN62">
        <f t="shared" si="44"/>
        <v>1</v>
      </c>
      <c r="AO62">
        <f t="shared" si="45"/>
        <v>0</v>
      </c>
      <c r="AP62">
        <f t="shared" si="46"/>
        <v>0</v>
      </c>
      <c r="AQ62">
        <f t="shared" si="47"/>
        <v>0</v>
      </c>
      <c r="AR62">
        <f t="shared" si="48"/>
        <v>0</v>
      </c>
      <c r="AS62">
        <f t="shared" si="49"/>
        <v>0</v>
      </c>
      <c r="AT62">
        <f t="shared" si="50"/>
        <v>0</v>
      </c>
      <c r="AU62">
        <f t="shared" si="51"/>
        <v>0</v>
      </c>
      <c r="AV62">
        <f>IF($AN62&gt;11,SMALL($J62:$V62,8),0)</f>
        <v>0</v>
      </c>
      <c r="AW62">
        <f>IF($AN62&gt;12,SMALL($J62:$V62,9),0)</f>
        <v>0</v>
      </c>
    </row>
    <row r="63" spans="1:49">
      <c r="A63" s="75" t="s">
        <v>123</v>
      </c>
      <c r="B63" s="30">
        <v>62</v>
      </c>
      <c r="C63" s="57"/>
      <c r="D63" s="17"/>
      <c r="E63" s="18"/>
      <c r="F63" s="19">
        <f t="shared" si="27"/>
        <v>8.3852886714973938</v>
      </c>
      <c r="G63" s="20">
        <f t="shared" si="28"/>
        <v>33.541154685989575</v>
      </c>
      <c r="H63" s="22">
        <f t="shared" si="29"/>
        <v>33.541154685989575</v>
      </c>
      <c r="I63" s="20"/>
      <c r="J63" s="54"/>
      <c r="K63" s="54"/>
      <c r="L63" s="54"/>
      <c r="M63" s="20"/>
      <c r="N63" s="20"/>
      <c r="O63" s="54"/>
      <c r="P63" s="54"/>
      <c r="Q63" s="20"/>
      <c r="R63" s="43">
        <v>33.541154685989575</v>
      </c>
      <c r="S63" s="54"/>
      <c r="T63" s="20"/>
      <c r="U63" s="41"/>
      <c r="V63" s="41"/>
      <c r="Y63">
        <f t="shared" si="30"/>
        <v>0</v>
      </c>
      <c r="Z63">
        <f t="shared" si="31"/>
        <v>0</v>
      </c>
      <c r="AA63">
        <f t="shared" si="32"/>
        <v>0</v>
      </c>
      <c r="AB63">
        <f t="shared" si="33"/>
        <v>0</v>
      </c>
      <c r="AC63">
        <f t="shared" si="34"/>
        <v>0</v>
      </c>
      <c r="AD63">
        <f t="shared" si="35"/>
        <v>0</v>
      </c>
      <c r="AE63">
        <f t="shared" si="36"/>
        <v>0</v>
      </c>
      <c r="AF63">
        <f t="shared" si="37"/>
        <v>0</v>
      </c>
      <c r="AG63">
        <f t="shared" si="38"/>
        <v>0</v>
      </c>
      <c r="AH63">
        <f t="shared" si="39"/>
        <v>1</v>
      </c>
      <c r="AI63">
        <f t="shared" si="40"/>
        <v>0</v>
      </c>
      <c r="AJ63">
        <f t="shared" si="41"/>
        <v>0</v>
      </c>
      <c r="AK63" s="71">
        <f t="shared" si="42"/>
        <v>0</v>
      </c>
      <c r="AL63">
        <f t="shared" si="43"/>
        <v>0</v>
      </c>
      <c r="AN63">
        <f t="shared" si="44"/>
        <v>1</v>
      </c>
      <c r="AO63">
        <f t="shared" si="45"/>
        <v>0</v>
      </c>
      <c r="AP63">
        <f t="shared" si="46"/>
        <v>0</v>
      </c>
      <c r="AQ63">
        <f t="shared" si="47"/>
        <v>0</v>
      </c>
      <c r="AR63">
        <f t="shared" si="48"/>
        <v>0</v>
      </c>
      <c r="AS63">
        <f t="shared" si="49"/>
        <v>0</v>
      </c>
      <c r="AT63">
        <f t="shared" si="50"/>
        <v>0</v>
      </c>
      <c r="AU63">
        <f t="shared" si="51"/>
        <v>0</v>
      </c>
      <c r="AV63">
        <f>IF($AN63&gt;11,SMALL($J63:$V63,8),0)</f>
        <v>0</v>
      </c>
      <c r="AW63">
        <f>IF($AN63&gt;12,SMALL($J63:$V63,9),0)</f>
        <v>0</v>
      </c>
    </row>
    <row r="64" spans="1:49">
      <c r="A64" s="75" t="s">
        <v>124</v>
      </c>
      <c r="B64" s="2">
        <v>63</v>
      </c>
      <c r="C64" s="57"/>
      <c r="D64" s="17"/>
      <c r="E64" s="30"/>
      <c r="F64" s="19">
        <f t="shared" si="27"/>
        <v>6.8442762206541241</v>
      </c>
      <c r="G64" s="20">
        <f t="shared" si="28"/>
        <v>27.377104882616496</v>
      </c>
      <c r="H64" s="22">
        <f t="shared" si="29"/>
        <v>27.377104882616496</v>
      </c>
      <c r="I64" s="20"/>
      <c r="J64" s="54"/>
      <c r="K64" s="54"/>
      <c r="L64" s="54"/>
      <c r="M64" s="20"/>
      <c r="N64" s="20"/>
      <c r="O64" s="54"/>
      <c r="P64" s="54"/>
      <c r="Q64" s="20"/>
      <c r="R64" s="43">
        <v>27.377104882616496</v>
      </c>
      <c r="S64" s="54"/>
      <c r="T64" s="20"/>
      <c r="U64" s="41"/>
      <c r="V64" s="41"/>
      <c r="Y64">
        <f t="shared" si="30"/>
        <v>0</v>
      </c>
      <c r="Z64">
        <f t="shared" si="31"/>
        <v>0</v>
      </c>
      <c r="AA64">
        <f t="shared" si="32"/>
        <v>0</v>
      </c>
      <c r="AB64">
        <f t="shared" si="33"/>
        <v>0</v>
      </c>
      <c r="AC64">
        <f t="shared" si="34"/>
        <v>0</v>
      </c>
      <c r="AD64">
        <f t="shared" si="35"/>
        <v>0</v>
      </c>
      <c r="AE64">
        <f t="shared" si="36"/>
        <v>0</v>
      </c>
      <c r="AF64">
        <f t="shared" si="37"/>
        <v>0</v>
      </c>
      <c r="AG64">
        <f t="shared" si="38"/>
        <v>0</v>
      </c>
      <c r="AH64">
        <f t="shared" si="39"/>
        <v>1</v>
      </c>
      <c r="AI64">
        <f t="shared" si="40"/>
        <v>0</v>
      </c>
      <c r="AJ64">
        <f t="shared" si="41"/>
        <v>0</v>
      </c>
      <c r="AK64" s="71">
        <f t="shared" si="42"/>
        <v>0</v>
      </c>
      <c r="AL64">
        <f t="shared" si="43"/>
        <v>0</v>
      </c>
      <c r="AN64">
        <f t="shared" si="44"/>
        <v>1</v>
      </c>
      <c r="AO64">
        <f t="shared" si="45"/>
        <v>0</v>
      </c>
      <c r="AP64">
        <f t="shared" si="46"/>
        <v>0</v>
      </c>
      <c r="AQ64">
        <f t="shared" si="47"/>
        <v>0</v>
      </c>
      <c r="AR64">
        <f t="shared" si="48"/>
        <v>0</v>
      </c>
      <c r="AS64">
        <f t="shared" si="49"/>
        <v>0</v>
      </c>
      <c r="AT64">
        <f t="shared" si="50"/>
        <v>0</v>
      </c>
      <c r="AU64">
        <f t="shared" si="51"/>
        <v>0</v>
      </c>
      <c r="AV64">
        <f>IF($AN64&gt;11,SMALL($J64:$V64,8),0)</f>
        <v>0</v>
      </c>
      <c r="AW64">
        <f>IF($AN64&gt;12,SMALL($J64:$V64,9),0)</f>
        <v>0</v>
      </c>
    </row>
    <row r="65" spans="1:49">
      <c r="A65" s="75" t="s">
        <v>125</v>
      </c>
      <c r="B65" s="30">
        <v>64</v>
      </c>
      <c r="C65" s="57"/>
      <c r="D65" s="17"/>
      <c r="E65" s="30"/>
      <c r="F65" s="43">
        <f t="shared" si="27"/>
        <v>6.5833800865527197</v>
      </c>
      <c r="G65" s="20">
        <f t="shared" si="28"/>
        <v>26.333520346210879</v>
      </c>
      <c r="H65" s="22">
        <f t="shared" si="29"/>
        <v>26.333520346210879</v>
      </c>
      <c r="I65" s="20"/>
      <c r="J65" s="54"/>
      <c r="K65" s="54"/>
      <c r="L65" s="54"/>
      <c r="M65" s="20"/>
      <c r="N65" s="20"/>
      <c r="O65" s="54"/>
      <c r="P65" s="54"/>
      <c r="Q65" s="20"/>
      <c r="R65" s="43">
        <v>26.333520346210879</v>
      </c>
      <c r="S65" s="54"/>
      <c r="U65" s="41"/>
      <c r="V65" s="41"/>
      <c r="Y65">
        <f t="shared" si="30"/>
        <v>0</v>
      </c>
      <c r="Z65">
        <f t="shared" si="31"/>
        <v>0</v>
      </c>
      <c r="AA65">
        <f t="shared" si="32"/>
        <v>0</v>
      </c>
      <c r="AB65">
        <f t="shared" si="33"/>
        <v>0</v>
      </c>
      <c r="AC65">
        <f t="shared" si="34"/>
        <v>0</v>
      </c>
      <c r="AD65">
        <f t="shared" si="35"/>
        <v>0</v>
      </c>
      <c r="AE65">
        <f t="shared" si="36"/>
        <v>0</v>
      </c>
      <c r="AF65">
        <f t="shared" si="37"/>
        <v>0</v>
      </c>
      <c r="AG65">
        <f t="shared" si="38"/>
        <v>0</v>
      </c>
      <c r="AH65">
        <f t="shared" si="39"/>
        <v>1</v>
      </c>
      <c r="AI65">
        <f t="shared" si="40"/>
        <v>0</v>
      </c>
      <c r="AJ65">
        <f t="shared" si="41"/>
        <v>0</v>
      </c>
      <c r="AK65" s="71">
        <f t="shared" si="42"/>
        <v>0</v>
      </c>
      <c r="AL65">
        <f t="shared" si="43"/>
        <v>0</v>
      </c>
      <c r="AN65">
        <f t="shared" si="44"/>
        <v>1</v>
      </c>
      <c r="AO65">
        <f t="shared" si="45"/>
        <v>0</v>
      </c>
      <c r="AP65">
        <f t="shared" si="46"/>
        <v>0</v>
      </c>
      <c r="AQ65">
        <f t="shared" si="47"/>
        <v>0</v>
      </c>
      <c r="AR65">
        <f t="shared" si="48"/>
        <v>0</v>
      </c>
      <c r="AS65">
        <f t="shared" si="49"/>
        <v>0</v>
      </c>
      <c r="AT65">
        <f t="shared" si="50"/>
        <v>0</v>
      </c>
      <c r="AU65">
        <f t="shared" si="51"/>
        <v>0</v>
      </c>
      <c r="AV65">
        <f>IF(AF65&gt;0,1,0)</f>
        <v>0</v>
      </c>
      <c r="AW65">
        <f>IF(AG65&gt;0,1,0)</f>
        <v>0</v>
      </c>
    </row>
    <row r="66" spans="1:49">
      <c r="A66" s="56" t="s">
        <v>75</v>
      </c>
      <c r="B66" s="2">
        <v>65</v>
      </c>
      <c r="C66" s="57"/>
      <c r="D66" s="17"/>
      <c r="E66" s="18"/>
      <c r="F66" s="19">
        <f t="shared" ref="F66:F97" si="54">G66/4000*1000</f>
        <v>0</v>
      </c>
      <c r="G66" s="20">
        <f t="shared" ref="G66:G97" si="55">H66-(SUM(AO66:AW66))</f>
        <v>0</v>
      </c>
      <c r="H66" s="22">
        <f t="shared" ref="H66:H97" si="56">SUM(I66:V66)</f>
        <v>0</v>
      </c>
      <c r="I66" s="20"/>
      <c r="J66" s="20"/>
      <c r="K66" s="20"/>
      <c r="L66" s="20"/>
      <c r="M66" s="53"/>
      <c r="N66" s="20"/>
      <c r="O66" s="20"/>
      <c r="P66" s="20"/>
      <c r="Q66" s="20"/>
      <c r="R66" s="20"/>
      <c r="S66" s="20"/>
      <c r="T66" s="20"/>
      <c r="U66" s="43"/>
      <c r="V66" s="43"/>
      <c r="W66" s="84"/>
      <c r="Y66">
        <f t="shared" ref="Y66:Y77" si="57">IF(I66&gt;0,1,0)</f>
        <v>0</v>
      </c>
      <c r="Z66">
        <f t="shared" ref="Z66:Z77" si="58">IF(J66&gt;0,1,0)</f>
        <v>0</v>
      </c>
      <c r="AA66">
        <f t="shared" ref="AA66:AA77" si="59">IF(K66&gt;0,1,0)</f>
        <v>0</v>
      </c>
      <c r="AB66">
        <f t="shared" ref="AB66:AB77" si="60">IF(L66&gt;0,1,0)</f>
        <v>0</v>
      </c>
      <c r="AC66">
        <f t="shared" ref="AC66:AC77" si="61">IF(M66&gt;0,1,0)</f>
        <v>0</v>
      </c>
      <c r="AD66">
        <f t="shared" ref="AD66:AD77" si="62">IF(N66&gt;0,1,0)</f>
        <v>0</v>
      </c>
      <c r="AE66">
        <f t="shared" ref="AE66:AE77" si="63">IF(O66&gt;0,1,0)</f>
        <v>0</v>
      </c>
      <c r="AF66">
        <f t="shared" ref="AF66:AF77" si="64">IF(P66&gt;0,1,0)</f>
        <v>0</v>
      </c>
      <c r="AG66">
        <f t="shared" ref="AG66:AG77" si="65">IF(Q66&gt;0,1,0)</f>
        <v>0</v>
      </c>
      <c r="AH66">
        <f t="shared" ref="AH66:AH77" si="66">IF(R66&gt;0,1,0)</f>
        <v>0</v>
      </c>
      <c r="AI66">
        <f t="shared" ref="AI66:AI77" si="67">IF(S66&gt;0,1,0)</f>
        <v>0</v>
      </c>
      <c r="AJ66">
        <f t="shared" ref="AJ66:AJ77" si="68">IF(T66&gt;0,1,0)</f>
        <v>0</v>
      </c>
      <c r="AK66" s="71">
        <f t="shared" ref="AK66:AK77" si="69">IF(U66&gt;0,1,0)</f>
        <v>0</v>
      </c>
      <c r="AL66">
        <f t="shared" ref="AL66:AL77" si="70">IF(V66&gt;0,1,0)</f>
        <v>0</v>
      </c>
      <c r="AN66">
        <f t="shared" ref="AN66:AN72" si="71">SUM(Y66:AL66)</f>
        <v>0</v>
      </c>
      <c r="AO66">
        <f t="shared" ref="AO66:AO77" si="72">IF($AN66&gt;4,SMALL($I66:$V66,1),0)</f>
        <v>0</v>
      </c>
      <c r="AP66">
        <f t="shared" ref="AP66:AP77" si="73">IF($AN66&gt;5,SMALL($I66:$V66,2),0)</f>
        <v>0</v>
      </c>
      <c r="AQ66">
        <f t="shared" ref="AQ66:AQ77" si="74">IF($AN66&gt;6,SMALL($I66:$V66,3),0)</f>
        <v>0</v>
      </c>
      <c r="AR66">
        <f t="shared" ref="AR66:AR77" si="75">IF($AN66&gt;7,SMALL($I66:$V66,4),0)</f>
        <v>0</v>
      </c>
      <c r="AS66">
        <f t="shared" ref="AS66:AS77" si="76">IF($AN66&gt;8,SMALL($I66:$V66,5),0)</f>
        <v>0</v>
      </c>
      <c r="AT66">
        <f t="shared" ref="AT66:AT77" si="77">IF($AN66&gt;9,SMALL($I66:$V66,6),0)</f>
        <v>0</v>
      </c>
      <c r="AU66">
        <f t="shared" ref="AU66:AU77" si="78">IF($AN66&gt;10,SMALL($I66:$V66,7),0)</f>
        <v>0</v>
      </c>
      <c r="AV66">
        <f t="shared" ref="AV66:AV72" si="79">IF($AN66&gt;11,SMALL($J66:$V66,8),0)</f>
        <v>0</v>
      </c>
      <c r="AW66">
        <f t="shared" ref="AW66:AW72" si="80">IF($AN66&gt;12,SMALL($J66:$V66,9),0)</f>
        <v>0</v>
      </c>
    </row>
    <row r="67" spans="1:49">
      <c r="A67" s="79" t="s">
        <v>130</v>
      </c>
      <c r="B67" s="30">
        <v>66</v>
      </c>
      <c r="C67" s="57"/>
      <c r="D67" s="17"/>
      <c r="E67" s="30"/>
      <c r="F67" s="19">
        <f t="shared" si="54"/>
        <v>0</v>
      </c>
      <c r="G67" s="20">
        <f t="shared" si="55"/>
        <v>0</v>
      </c>
      <c r="H67" s="22">
        <f t="shared" si="56"/>
        <v>0</v>
      </c>
      <c r="I67" s="20"/>
      <c r="J67" s="54"/>
      <c r="K67" s="54"/>
      <c r="L67" s="54"/>
      <c r="M67" s="20"/>
      <c r="N67" s="20"/>
      <c r="O67" s="73"/>
      <c r="P67" s="54"/>
      <c r="Q67" s="20"/>
      <c r="R67" s="20"/>
      <c r="S67" s="54"/>
      <c r="T67" s="20"/>
      <c r="U67" s="41"/>
      <c r="V67" s="41"/>
      <c r="W67" s="84"/>
      <c r="Y67">
        <f t="shared" si="57"/>
        <v>0</v>
      </c>
      <c r="Z67">
        <f t="shared" si="58"/>
        <v>0</v>
      </c>
      <c r="AA67">
        <f t="shared" si="59"/>
        <v>0</v>
      </c>
      <c r="AB67">
        <f t="shared" si="60"/>
        <v>0</v>
      </c>
      <c r="AC67">
        <f t="shared" si="61"/>
        <v>0</v>
      </c>
      <c r="AD67">
        <f t="shared" si="62"/>
        <v>0</v>
      </c>
      <c r="AE67">
        <f t="shared" si="63"/>
        <v>0</v>
      </c>
      <c r="AF67">
        <f t="shared" si="64"/>
        <v>0</v>
      </c>
      <c r="AG67">
        <f t="shared" si="65"/>
        <v>0</v>
      </c>
      <c r="AH67">
        <f t="shared" si="66"/>
        <v>0</v>
      </c>
      <c r="AI67">
        <f t="shared" si="67"/>
        <v>0</v>
      </c>
      <c r="AJ67">
        <f t="shared" si="68"/>
        <v>0</v>
      </c>
      <c r="AK67" s="71">
        <f t="shared" si="69"/>
        <v>0</v>
      </c>
      <c r="AL67">
        <f t="shared" si="70"/>
        <v>0</v>
      </c>
      <c r="AN67">
        <f t="shared" si="71"/>
        <v>0</v>
      </c>
      <c r="AO67">
        <f t="shared" si="72"/>
        <v>0</v>
      </c>
      <c r="AP67">
        <f t="shared" si="73"/>
        <v>0</v>
      </c>
      <c r="AQ67">
        <f t="shared" si="74"/>
        <v>0</v>
      </c>
      <c r="AR67">
        <f t="shared" si="75"/>
        <v>0</v>
      </c>
      <c r="AS67">
        <f t="shared" si="76"/>
        <v>0</v>
      </c>
      <c r="AT67">
        <f t="shared" si="77"/>
        <v>0</v>
      </c>
      <c r="AU67">
        <f t="shared" si="78"/>
        <v>0</v>
      </c>
      <c r="AV67">
        <f t="shared" si="79"/>
        <v>0</v>
      </c>
      <c r="AW67">
        <f t="shared" si="80"/>
        <v>0</v>
      </c>
    </row>
    <row r="68" spans="1:49">
      <c r="A68" s="75" t="s">
        <v>115</v>
      </c>
      <c r="B68" s="2">
        <v>67</v>
      </c>
      <c r="C68" s="57"/>
      <c r="D68" s="17"/>
      <c r="E68" s="18"/>
      <c r="F68" s="19">
        <f t="shared" si="54"/>
        <v>0</v>
      </c>
      <c r="G68" s="20">
        <f t="shared" si="55"/>
        <v>0</v>
      </c>
      <c r="H68" s="22">
        <f t="shared" si="56"/>
        <v>0</v>
      </c>
      <c r="I68" s="20"/>
      <c r="J68" s="54"/>
      <c r="K68" s="54"/>
      <c r="L68" s="54"/>
      <c r="M68" s="20"/>
      <c r="N68" s="20"/>
      <c r="O68" s="54"/>
      <c r="P68" s="53"/>
      <c r="Q68" s="20"/>
      <c r="R68" s="20"/>
      <c r="S68" s="54"/>
      <c r="T68" s="20"/>
      <c r="U68" s="41"/>
      <c r="V68" s="41"/>
      <c r="W68" s="84"/>
      <c r="Y68">
        <f t="shared" si="57"/>
        <v>0</v>
      </c>
      <c r="Z68">
        <f t="shared" si="58"/>
        <v>0</v>
      </c>
      <c r="AA68">
        <f t="shared" si="59"/>
        <v>0</v>
      </c>
      <c r="AB68">
        <f t="shared" si="60"/>
        <v>0</v>
      </c>
      <c r="AC68">
        <f t="shared" si="61"/>
        <v>0</v>
      </c>
      <c r="AD68">
        <f t="shared" si="62"/>
        <v>0</v>
      </c>
      <c r="AE68">
        <f t="shared" si="63"/>
        <v>0</v>
      </c>
      <c r="AF68">
        <f t="shared" si="64"/>
        <v>0</v>
      </c>
      <c r="AG68">
        <f t="shared" si="65"/>
        <v>0</v>
      </c>
      <c r="AH68">
        <f t="shared" si="66"/>
        <v>0</v>
      </c>
      <c r="AI68">
        <f t="shared" si="67"/>
        <v>0</v>
      </c>
      <c r="AJ68">
        <f t="shared" si="68"/>
        <v>0</v>
      </c>
      <c r="AK68" s="71">
        <f t="shared" si="69"/>
        <v>0</v>
      </c>
      <c r="AL68">
        <f t="shared" si="70"/>
        <v>0</v>
      </c>
      <c r="AN68">
        <f t="shared" si="71"/>
        <v>0</v>
      </c>
      <c r="AO68">
        <f t="shared" si="72"/>
        <v>0</v>
      </c>
      <c r="AP68">
        <f t="shared" si="73"/>
        <v>0</v>
      </c>
      <c r="AQ68">
        <f t="shared" si="74"/>
        <v>0</v>
      </c>
      <c r="AR68">
        <f t="shared" si="75"/>
        <v>0</v>
      </c>
      <c r="AS68">
        <f t="shared" si="76"/>
        <v>0</v>
      </c>
      <c r="AT68">
        <f t="shared" si="77"/>
        <v>0</v>
      </c>
      <c r="AU68">
        <f t="shared" si="78"/>
        <v>0</v>
      </c>
      <c r="AV68">
        <f t="shared" si="79"/>
        <v>0</v>
      </c>
      <c r="AW68">
        <f t="shared" si="80"/>
        <v>0</v>
      </c>
    </row>
    <row r="69" spans="1:49">
      <c r="A69" s="56" t="s">
        <v>74</v>
      </c>
      <c r="B69" s="30">
        <v>68</v>
      </c>
      <c r="C69" s="57"/>
      <c r="D69" s="17"/>
      <c r="E69" s="30"/>
      <c r="F69" s="43">
        <f t="shared" si="54"/>
        <v>0</v>
      </c>
      <c r="G69" s="20">
        <f t="shared" si="55"/>
        <v>0</v>
      </c>
      <c r="H69" s="22">
        <f t="shared" si="56"/>
        <v>0</v>
      </c>
      <c r="I69" s="22"/>
      <c r="J69" s="22"/>
      <c r="K69" s="22"/>
      <c r="L69" s="22"/>
      <c r="M69" s="22"/>
      <c r="N69" s="22"/>
      <c r="O69" s="22"/>
      <c r="P69" s="53"/>
      <c r="Q69" s="20"/>
      <c r="R69" s="20"/>
      <c r="S69" s="20"/>
      <c r="T69" s="20"/>
      <c r="U69" s="43"/>
      <c r="V69" s="43"/>
      <c r="W69" s="26"/>
      <c r="Y69">
        <f t="shared" si="57"/>
        <v>0</v>
      </c>
      <c r="Z69">
        <f t="shared" si="58"/>
        <v>0</v>
      </c>
      <c r="AA69">
        <f t="shared" si="59"/>
        <v>0</v>
      </c>
      <c r="AB69">
        <f t="shared" si="60"/>
        <v>0</v>
      </c>
      <c r="AC69">
        <f t="shared" si="61"/>
        <v>0</v>
      </c>
      <c r="AD69">
        <f t="shared" si="62"/>
        <v>0</v>
      </c>
      <c r="AE69">
        <f t="shared" si="63"/>
        <v>0</v>
      </c>
      <c r="AF69">
        <f t="shared" si="64"/>
        <v>0</v>
      </c>
      <c r="AG69">
        <f t="shared" si="65"/>
        <v>0</v>
      </c>
      <c r="AH69">
        <f t="shared" si="66"/>
        <v>0</v>
      </c>
      <c r="AI69">
        <f t="shared" si="67"/>
        <v>0</v>
      </c>
      <c r="AJ69">
        <f t="shared" si="68"/>
        <v>0</v>
      </c>
      <c r="AK69" s="71">
        <f t="shared" si="69"/>
        <v>0</v>
      </c>
      <c r="AL69">
        <f t="shared" si="70"/>
        <v>0</v>
      </c>
      <c r="AN69">
        <f t="shared" si="71"/>
        <v>0</v>
      </c>
      <c r="AO69">
        <f t="shared" si="72"/>
        <v>0</v>
      </c>
      <c r="AP69">
        <f t="shared" si="73"/>
        <v>0</v>
      </c>
      <c r="AQ69">
        <f t="shared" si="74"/>
        <v>0</v>
      </c>
      <c r="AR69">
        <f t="shared" si="75"/>
        <v>0</v>
      </c>
      <c r="AS69">
        <f t="shared" si="76"/>
        <v>0</v>
      </c>
      <c r="AT69">
        <f t="shared" si="77"/>
        <v>0</v>
      </c>
      <c r="AU69">
        <f t="shared" si="78"/>
        <v>0</v>
      </c>
      <c r="AV69">
        <f t="shared" si="79"/>
        <v>0</v>
      </c>
      <c r="AW69">
        <f t="shared" si="80"/>
        <v>0</v>
      </c>
    </row>
    <row r="70" spans="1:49">
      <c r="A70" s="56" t="s">
        <v>73</v>
      </c>
      <c r="B70" s="2">
        <v>69</v>
      </c>
      <c r="C70" s="57"/>
      <c r="D70" s="17"/>
      <c r="E70" s="30"/>
      <c r="F70" s="43">
        <f t="shared" si="54"/>
        <v>0</v>
      </c>
      <c r="G70" s="20">
        <f t="shared" si="55"/>
        <v>0</v>
      </c>
      <c r="H70" s="22">
        <f t="shared" si="56"/>
        <v>0</v>
      </c>
      <c r="I70" s="22"/>
      <c r="J70" s="20"/>
      <c r="K70" s="22"/>
      <c r="L70" s="22"/>
      <c r="M70" s="53"/>
      <c r="N70" s="22"/>
      <c r="O70" s="20"/>
      <c r="P70" s="20"/>
      <c r="Q70" s="20"/>
      <c r="R70" s="20"/>
      <c r="S70" s="20"/>
      <c r="T70" s="20"/>
      <c r="U70" s="43"/>
      <c r="V70" s="43"/>
      <c r="W70" s="26"/>
      <c r="Y70">
        <f t="shared" si="57"/>
        <v>0</v>
      </c>
      <c r="Z70">
        <f t="shared" si="58"/>
        <v>0</v>
      </c>
      <c r="AA70">
        <f t="shared" si="59"/>
        <v>0</v>
      </c>
      <c r="AB70">
        <f t="shared" si="60"/>
        <v>0</v>
      </c>
      <c r="AC70">
        <f t="shared" si="61"/>
        <v>0</v>
      </c>
      <c r="AD70">
        <f t="shared" si="62"/>
        <v>0</v>
      </c>
      <c r="AE70">
        <f t="shared" si="63"/>
        <v>0</v>
      </c>
      <c r="AF70">
        <f t="shared" si="64"/>
        <v>0</v>
      </c>
      <c r="AG70">
        <f t="shared" si="65"/>
        <v>0</v>
      </c>
      <c r="AH70">
        <f t="shared" si="66"/>
        <v>0</v>
      </c>
      <c r="AI70">
        <f t="shared" si="67"/>
        <v>0</v>
      </c>
      <c r="AJ70">
        <f t="shared" si="68"/>
        <v>0</v>
      </c>
      <c r="AK70" s="71">
        <f t="shared" si="69"/>
        <v>0</v>
      </c>
      <c r="AL70">
        <f t="shared" si="70"/>
        <v>0</v>
      </c>
      <c r="AN70">
        <f t="shared" si="71"/>
        <v>0</v>
      </c>
      <c r="AO70">
        <f t="shared" si="72"/>
        <v>0</v>
      </c>
      <c r="AP70">
        <f t="shared" si="73"/>
        <v>0</v>
      </c>
      <c r="AQ70">
        <f t="shared" si="74"/>
        <v>0</v>
      </c>
      <c r="AR70">
        <f t="shared" si="75"/>
        <v>0</v>
      </c>
      <c r="AS70">
        <f t="shared" si="76"/>
        <v>0</v>
      </c>
      <c r="AT70">
        <f t="shared" si="77"/>
        <v>0</v>
      </c>
      <c r="AU70">
        <f t="shared" si="78"/>
        <v>0</v>
      </c>
      <c r="AV70">
        <f t="shared" si="79"/>
        <v>0</v>
      </c>
      <c r="AW70">
        <f t="shared" si="80"/>
        <v>0</v>
      </c>
    </row>
    <row r="71" spans="1:49">
      <c r="A71" s="56" t="s">
        <v>81</v>
      </c>
      <c r="B71" s="30">
        <v>70</v>
      </c>
      <c r="C71" s="57"/>
      <c r="D71" s="17"/>
      <c r="E71" s="30"/>
      <c r="F71" s="43">
        <f t="shared" si="54"/>
        <v>0</v>
      </c>
      <c r="G71" s="20">
        <f t="shared" si="55"/>
        <v>0</v>
      </c>
      <c r="H71" s="22">
        <f t="shared" si="56"/>
        <v>0</v>
      </c>
      <c r="I71" s="22"/>
      <c r="J71" s="22"/>
      <c r="K71" s="22"/>
      <c r="L71" s="22"/>
      <c r="M71" s="22"/>
      <c r="N71" s="22"/>
      <c r="O71" s="22"/>
      <c r="P71" s="53"/>
      <c r="Q71" s="20"/>
      <c r="R71" s="20"/>
      <c r="S71" s="22"/>
      <c r="T71" s="20"/>
      <c r="U71" s="43"/>
      <c r="V71" s="43"/>
      <c r="W71" s="26"/>
      <c r="Y71">
        <f t="shared" si="57"/>
        <v>0</v>
      </c>
      <c r="Z71">
        <f t="shared" si="58"/>
        <v>0</v>
      </c>
      <c r="AA71">
        <f t="shared" si="59"/>
        <v>0</v>
      </c>
      <c r="AB71">
        <f t="shared" si="60"/>
        <v>0</v>
      </c>
      <c r="AC71">
        <f t="shared" si="61"/>
        <v>0</v>
      </c>
      <c r="AD71">
        <f t="shared" si="62"/>
        <v>0</v>
      </c>
      <c r="AE71">
        <f t="shared" si="63"/>
        <v>0</v>
      </c>
      <c r="AF71">
        <f t="shared" si="64"/>
        <v>0</v>
      </c>
      <c r="AG71">
        <f t="shared" si="65"/>
        <v>0</v>
      </c>
      <c r="AH71">
        <f t="shared" si="66"/>
        <v>0</v>
      </c>
      <c r="AI71">
        <f t="shared" si="67"/>
        <v>0</v>
      </c>
      <c r="AJ71">
        <f t="shared" si="68"/>
        <v>0</v>
      </c>
      <c r="AK71" s="71">
        <f t="shared" si="69"/>
        <v>0</v>
      </c>
      <c r="AL71">
        <f t="shared" si="70"/>
        <v>0</v>
      </c>
      <c r="AN71">
        <f t="shared" si="71"/>
        <v>0</v>
      </c>
      <c r="AO71">
        <f t="shared" si="72"/>
        <v>0</v>
      </c>
      <c r="AP71">
        <f t="shared" si="73"/>
        <v>0</v>
      </c>
      <c r="AQ71">
        <f t="shared" si="74"/>
        <v>0</v>
      </c>
      <c r="AR71">
        <f t="shared" si="75"/>
        <v>0</v>
      </c>
      <c r="AS71">
        <f t="shared" si="76"/>
        <v>0</v>
      </c>
      <c r="AT71">
        <f t="shared" si="77"/>
        <v>0</v>
      </c>
      <c r="AU71">
        <f t="shared" si="78"/>
        <v>0</v>
      </c>
      <c r="AV71">
        <f t="shared" si="79"/>
        <v>0</v>
      </c>
      <c r="AW71">
        <f t="shared" si="80"/>
        <v>0</v>
      </c>
    </row>
    <row r="72" spans="1:49">
      <c r="A72" s="56" t="s">
        <v>83</v>
      </c>
      <c r="B72" s="2">
        <v>71</v>
      </c>
      <c r="C72" s="57"/>
      <c r="D72" s="17"/>
      <c r="E72" s="30" t="s">
        <v>24</v>
      </c>
      <c r="F72" s="43">
        <f t="shared" si="54"/>
        <v>0</v>
      </c>
      <c r="G72" s="20">
        <f t="shared" si="55"/>
        <v>0</v>
      </c>
      <c r="H72" s="22">
        <f t="shared" si="56"/>
        <v>0</v>
      </c>
      <c r="I72" s="22"/>
      <c r="J72" s="20"/>
      <c r="K72" s="22"/>
      <c r="L72" s="22"/>
      <c r="M72" s="22"/>
      <c r="N72" s="22"/>
      <c r="O72" s="22"/>
      <c r="P72" s="53"/>
      <c r="Q72" s="20"/>
      <c r="R72" s="20"/>
      <c r="S72" s="20"/>
      <c r="T72" s="20"/>
      <c r="U72" s="43"/>
      <c r="V72" s="43"/>
      <c r="W72" s="26"/>
      <c r="Y72">
        <f t="shared" si="57"/>
        <v>0</v>
      </c>
      <c r="Z72">
        <f t="shared" si="58"/>
        <v>0</v>
      </c>
      <c r="AA72">
        <f t="shared" si="59"/>
        <v>0</v>
      </c>
      <c r="AB72">
        <f t="shared" si="60"/>
        <v>0</v>
      </c>
      <c r="AC72">
        <f t="shared" si="61"/>
        <v>0</v>
      </c>
      <c r="AD72">
        <f t="shared" si="62"/>
        <v>0</v>
      </c>
      <c r="AE72">
        <f t="shared" si="63"/>
        <v>0</v>
      </c>
      <c r="AF72">
        <f t="shared" si="64"/>
        <v>0</v>
      </c>
      <c r="AG72">
        <f t="shared" si="65"/>
        <v>0</v>
      </c>
      <c r="AH72">
        <f t="shared" si="66"/>
        <v>0</v>
      </c>
      <c r="AI72">
        <f t="shared" si="67"/>
        <v>0</v>
      </c>
      <c r="AJ72">
        <f t="shared" si="68"/>
        <v>0</v>
      </c>
      <c r="AK72" s="71">
        <f t="shared" si="69"/>
        <v>0</v>
      </c>
      <c r="AL72">
        <f t="shared" si="70"/>
        <v>0</v>
      </c>
      <c r="AN72">
        <f t="shared" si="71"/>
        <v>0</v>
      </c>
      <c r="AO72">
        <f t="shared" si="72"/>
        <v>0</v>
      </c>
      <c r="AP72">
        <f t="shared" si="73"/>
        <v>0</v>
      </c>
      <c r="AQ72">
        <f t="shared" si="74"/>
        <v>0</v>
      </c>
      <c r="AR72">
        <f t="shared" si="75"/>
        <v>0</v>
      </c>
      <c r="AS72">
        <f t="shared" si="76"/>
        <v>0</v>
      </c>
      <c r="AT72">
        <f t="shared" si="77"/>
        <v>0</v>
      </c>
      <c r="AU72">
        <f t="shared" si="78"/>
        <v>0</v>
      </c>
      <c r="AV72">
        <f t="shared" si="79"/>
        <v>0</v>
      </c>
      <c r="AW72">
        <f t="shared" si="80"/>
        <v>0</v>
      </c>
    </row>
    <row r="73" spans="1:49">
      <c r="A73" s="72" t="s">
        <v>84</v>
      </c>
      <c r="B73" s="30">
        <v>72</v>
      </c>
      <c r="C73" s="57"/>
      <c r="D73" s="17"/>
      <c r="E73" s="30"/>
      <c r="F73" s="43">
        <f t="shared" si="54"/>
        <v>0</v>
      </c>
      <c r="G73" s="20">
        <f t="shared" si="55"/>
        <v>0</v>
      </c>
      <c r="H73" s="22">
        <f t="shared" si="56"/>
        <v>0</v>
      </c>
      <c r="I73" s="20"/>
      <c r="J73" s="20"/>
      <c r="K73" s="20"/>
      <c r="L73" s="20"/>
      <c r="M73" s="53"/>
      <c r="N73" s="20"/>
      <c r="O73" s="20"/>
      <c r="P73" s="20"/>
      <c r="Q73" s="20"/>
      <c r="R73" s="20"/>
      <c r="S73" s="20"/>
      <c r="T73" s="20"/>
      <c r="U73" s="43"/>
      <c r="V73" s="43"/>
      <c r="Y73">
        <f t="shared" si="57"/>
        <v>0</v>
      </c>
      <c r="Z73">
        <f t="shared" si="58"/>
        <v>0</v>
      </c>
      <c r="AA73">
        <f t="shared" si="59"/>
        <v>0</v>
      </c>
      <c r="AB73">
        <f t="shared" si="60"/>
        <v>0</v>
      </c>
      <c r="AC73">
        <f t="shared" si="61"/>
        <v>0</v>
      </c>
      <c r="AD73">
        <f t="shared" si="62"/>
        <v>0</v>
      </c>
      <c r="AE73">
        <f t="shared" si="63"/>
        <v>0</v>
      </c>
      <c r="AF73">
        <f t="shared" si="64"/>
        <v>0</v>
      </c>
      <c r="AG73">
        <f t="shared" si="65"/>
        <v>0</v>
      </c>
      <c r="AH73">
        <f t="shared" si="66"/>
        <v>0</v>
      </c>
      <c r="AI73">
        <f t="shared" si="67"/>
        <v>0</v>
      </c>
      <c r="AJ73">
        <f t="shared" si="68"/>
        <v>0</v>
      </c>
      <c r="AK73" s="71">
        <f t="shared" si="69"/>
        <v>0</v>
      </c>
      <c r="AL73">
        <f t="shared" si="70"/>
        <v>0</v>
      </c>
      <c r="AN73">
        <f>IF(X73&gt;0,1,0)</f>
        <v>0</v>
      </c>
      <c r="AO73">
        <f t="shared" si="72"/>
        <v>0</v>
      </c>
      <c r="AP73">
        <f t="shared" si="73"/>
        <v>0</v>
      </c>
      <c r="AQ73">
        <f t="shared" si="74"/>
        <v>0</v>
      </c>
      <c r="AR73">
        <f t="shared" si="75"/>
        <v>0</v>
      </c>
      <c r="AS73">
        <f t="shared" si="76"/>
        <v>0</v>
      </c>
      <c r="AT73">
        <f t="shared" si="77"/>
        <v>0</v>
      </c>
      <c r="AU73">
        <f t="shared" si="78"/>
        <v>0</v>
      </c>
      <c r="AV73">
        <f>IF(AF73&gt;0,1,0)</f>
        <v>0</v>
      </c>
      <c r="AW73">
        <f>IF(AG73&gt;0,1,0)</f>
        <v>0</v>
      </c>
    </row>
    <row r="74" spans="1:49">
      <c r="A74" s="75" t="s">
        <v>116</v>
      </c>
      <c r="B74" s="2">
        <v>73</v>
      </c>
      <c r="C74" s="57"/>
      <c r="D74" s="17"/>
      <c r="E74" s="30"/>
      <c r="F74" s="43">
        <f t="shared" si="54"/>
        <v>0</v>
      </c>
      <c r="G74" s="20">
        <f t="shared" si="55"/>
        <v>0</v>
      </c>
      <c r="H74" s="22">
        <f t="shared" si="56"/>
        <v>0</v>
      </c>
      <c r="I74" s="20"/>
      <c r="J74" s="54"/>
      <c r="K74" s="54"/>
      <c r="L74" s="54"/>
      <c r="M74" s="20"/>
      <c r="N74" s="20"/>
      <c r="O74" s="54"/>
      <c r="P74" s="53"/>
      <c r="Q74" s="20"/>
      <c r="R74" s="20"/>
      <c r="S74" s="54"/>
      <c r="T74" s="20"/>
      <c r="U74" s="41"/>
      <c r="V74" s="41"/>
      <c r="Y74">
        <f t="shared" si="57"/>
        <v>0</v>
      </c>
      <c r="Z74">
        <f t="shared" si="58"/>
        <v>0</v>
      </c>
      <c r="AA74">
        <f t="shared" si="59"/>
        <v>0</v>
      </c>
      <c r="AB74">
        <f t="shared" si="60"/>
        <v>0</v>
      </c>
      <c r="AC74">
        <f t="shared" si="61"/>
        <v>0</v>
      </c>
      <c r="AD74">
        <f t="shared" si="62"/>
        <v>0</v>
      </c>
      <c r="AE74">
        <f t="shared" si="63"/>
        <v>0</v>
      </c>
      <c r="AF74">
        <f t="shared" si="64"/>
        <v>0</v>
      </c>
      <c r="AG74">
        <f t="shared" si="65"/>
        <v>0</v>
      </c>
      <c r="AH74">
        <f t="shared" si="66"/>
        <v>0</v>
      </c>
      <c r="AI74">
        <f t="shared" si="67"/>
        <v>0</v>
      </c>
      <c r="AJ74">
        <f t="shared" si="68"/>
        <v>0</v>
      </c>
      <c r="AK74" s="71">
        <f t="shared" si="69"/>
        <v>0</v>
      </c>
      <c r="AL74">
        <f t="shared" si="70"/>
        <v>0</v>
      </c>
      <c r="AN74">
        <f>IF(X74&gt;0,1,0)</f>
        <v>0</v>
      </c>
      <c r="AO74">
        <f t="shared" si="72"/>
        <v>0</v>
      </c>
      <c r="AP74">
        <f t="shared" si="73"/>
        <v>0</v>
      </c>
      <c r="AQ74">
        <f t="shared" si="74"/>
        <v>0</v>
      </c>
      <c r="AR74">
        <f t="shared" si="75"/>
        <v>0</v>
      </c>
      <c r="AS74">
        <f t="shared" si="76"/>
        <v>0</v>
      </c>
      <c r="AT74">
        <f t="shared" si="77"/>
        <v>0</v>
      </c>
      <c r="AU74">
        <f t="shared" si="78"/>
        <v>0</v>
      </c>
      <c r="AV74">
        <f>IF($AN74&gt;11,SMALL($J74:$V74,8),0)</f>
        <v>0</v>
      </c>
      <c r="AW74">
        <f>IF($AN74&gt;12,SMALL($J74:$V74,9),0)</f>
        <v>0</v>
      </c>
    </row>
    <row r="75" spans="1:49">
      <c r="A75" s="82" t="s">
        <v>132</v>
      </c>
      <c r="B75" s="30">
        <v>74</v>
      </c>
      <c r="C75" s="57"/>
      <c r="D75" s="17"/>
      <c r="E75" s="30"/>
      <c r="F75" s="43">
        <f t="shared" si="54"/>
        <v>0</v>
      </c>
      <c r="G75" s="20">
        <f t="shared" si="55"/>
        <v>0</v>
      </c>
      <c r="H75" s="22">
        <f t="shared" si="56"/>
        <v>0</v>
      </c>
      <c r="I75" s="20"/>
      <c r="J75" s="54"/>
      <c r="K75" s="54"/>
      <c r="L75" s="54"/>
      <c r="M75" s="20"/>
      <c r="N75" s="20"/>
      <c r="O75" s="54"/>
      <c r="P75" s="54"/>
      <c r="Q75" s="20"/>
      <c r="R75" s="20"/>
      <c r="S75" s="54"/>
      <c r="T75" s="61"/>
      <c r="U75" s="41"/>
      <c r="V75" s="53"/>
      <c r="Y75">
        <f t="shared" si="57"/>
        <v>0</v>
      </c>
      <c r="Z75">
        <f t="shared" si="58"/>
        <v>0</v>
      </c>
      <c r="AA75">
        <f t="shared" si="59"/>
        <v>0</v>
      </c>
      <c r="AB75">
        <f t="shared" si="60"/>
        <v>0</v>
      </c>
      <c r="AC75">
        <f t="shared" si="61"/>
        <v>0</v>
      </c>
      <c r="AD75">
        <f t="shared" si="62"/>
        <v>0</v>
      </c>
      <c r="AE75">
        <f t="shared" si="63"/>
        <v>0</v>
      </c>
      <c r="AF75">
        <f t="shared" si="64"/>
        <v>0</v>
      </c>
      <c r="AG75">
        <f t="shared" si="65"/>
        <v>0</v>
      </c>
      <c r="AH75">
        <f t="shared" si="66"/>
        <v>0</v>
      </c>
      <c r="AI75">
        <f t="shared" si="67"/>
        <v>0</v>
      </c>
      <c r="AJ75">
        <f t="shared" si="68"/>
        <v>0</v>
      </c>
      <c r="AK75" s="71">
        <f t="shared" si="69"/>
        <v>0</v>
      </c>
      <c r="AL75">
        <f t="shared" si="70"/>
        <v>0</v>
      </c>
      <c r="AN75">
        <f>IF(X75&gt;0,1,0)</f>
        <v>0</v>
      </c>
      <c r="AO75">
        <f t="shared" si="72"/>
        <v>0</v>
      </c>
      <c r="AP75">
        <f t="shared" si="73"/>
        <v>0</v>
      </c>
      <c r="AQ75">
        <f t="shared" si="74"/>
        <v>0</v>
      </c>
      <c r="AR75">
        <f t="shared" si="75"/>
        <v>0</v>
      </c>
      <c r="AS75">
        <f t="shared" si="76"/>
        <v>0</v>
      </c>
      <c r="AT75">
        <f t="shared" si="77"/>
        <v>0</v>
      </c>
      <c r="AU75">
        <f t="shared" si="78"/>
        <v>0</v>
      </c>
      <c r="AV75">
        <f>IF($AN75&gt;11,SMALL($J75:$V75,8),0)</f>
        <v>0</v>
      </c>
      <c r="AW75">
        <f>IF($AN75&gt;12,SMALL($J75:$V75,9),0)</f>
        <v>0</v>
      </c>
    </row>
    <row r="76" spans="1:49">
      <c r="A76" s="83" t="s">
        <v>133</v>
      </c>
      <c r="B76" s="2">
        <v>75</v>
      </c>
      <c r="C76" s="57"/>
      <c r="D76" s="17"/>
      <c r="E76" s="30"/>
      <c r="F76" s="43">
        <f t="shared" si="54"/>
        <v>0</v>
      </c>
      <c r="G76" s="20">
        <f t="shared" si="55"/>
        <v>0</v>
      </c>
      <c r="H76" s="22">
        <f t="shared" si="56"/>
        <v>0</v>
      </c>
      <c r="I76" s="20"/>
      <c r="J76" s="54"/>
      <c r="K76" s="54"/>
      <c r="L76" s="54"/>
      <c r="M76" s="20"/>
      <c r="N76" s="20"/>
      <c r="O76" s="54"/>
      <c r="P76" s="54"/>
      <c r="Q76" s="20"/>
      <c r="R76" s="20"/>
      <c r="S76" s="54"/>
      <c r="T76" s="61"/>
      <c r="U76" s="41"/>
      <c r="V76" s="53"/>
      <c r="Y76">
        <f t="shared" si="57"/>
        <v>0</v>
      </c>
      <c r="Z76">
        <f t="shared" si="58"/>
        <v>0</v>
      </c>
      <c r="AA76">
        <f t="shared" si="59"/>
        <v>0</v>
      </c>
      <c r="AB76">
        <f t="shared" si="60"/>
        <v>0</v>
      </c>
      <c r="AC76">
        <f t="shared" si="61"/>
        <v>0</v>
      </c>
      <c r="AD76">
        <f t="shared" si="62"/>
        <v>0</v>
      </c>
      <c r="AE76">
        <f t="shared" si="63"/>
        <v>0</v>
      </c>
      <c r="AF76">
        <f t="shared" si="64"/>
        <v>0</v>
      </c>
      <c r="AG76">
        <f t="shared" si="65"/>
        <v>0</v>
      </c>
      <c r="AH76">
        <f t="shared" si="66"/>
        <v>0</v>
      </c>
      <c r="AI76">
        <f t="shared" si="67"/>
        <v>0</v>
      </c>
      <c r="AJ76">
        <f t="shared" si="68"/>
        <v>0</v>
      </c>
      <c r="AK76" s="71">
        <f t="shared" si="69"/>
        <v>0</v>
      </c>
      <c r="AL76">
        <f t="shared" si="70"/>
        <v>0</v>
      </c>
      <c r="AN76">
        <f>IF(X76&gt;0,1,0)</f>
        <v>0</v>
      </c>
      <c r="AO76">
        <f t="shared" si="72"/>
        <v>0</v>
      </c>
      <c r="AP76">
        <f t="shared" si="73"/>
        <v>0</v>
      </c>
      <c r="AQ76">
        <f t="shared" si="74"/>
        <v>0</v>
      </c>
      <c r="AR76">
        <f t="shared" si="75"/>
        <v>0</v>
      </c>
      <c r="AS76">
        <f t="shared" si="76"/>
        <v>0</v>
      </c>
      <c r="AT76">
        <f t="shared" si="77"/>
        <v>0</v>
      </c>
      <c r="AU76">
        <f t="shared" si="78"/>
        <v>0</v>
      </c>
      <c r="AV76">
        <f>IF($AN76&gt;11,SMALL($J76:$V76,8),0)</f>
        <v>0</v>
      </c>
      <c r="AW76">
        <f>IF($AN76&gt;12,SMALL($J76:$V76,9),0)</f>
        <v>0</v>
      </c>
    </row>
    <row r="77" spans="1:49">
      <c r="A77" s="83" t="s">
        <v>134</v>
      </c>
      <c r="B77" s="30">
        <v>76</v>
      </c>
      <c r="C77" s="57"/>
      <c r="D77" s="17"/>
      <c r="E77" s="30"/>
      <c r="F77" s="43">
        <f t="shared" si="54"/>
        <v>0</v>
      </c>
      <c r="G77" s="20">
        <f t="shared" si="55"/>
        <v>0</v>
      </c>
      <c r="H77" s="22">
        <f t="shared" si="56"/>
        <v>0</v>
      </c>
      <c r="I77" s="20"/>
      <c r="J77" s="54"/>
      <c r="K77" s="54"/>
      <c r="L77" s="54"/>
      <c r="M77" s="20"/>
      <c r="N77" s="20"/>
      <c r="O77" s="54"/>
      <c r="P77" s="54"/>
      <c r="Q77" s="20"/>
      <c r="R77" s="20"/>
      <c r="S77" s="54"/>
      <c r="T77" s="61"/>
      <c r="U77" s="41"/>
      <c r="V77" s="53"/>
      <c r="Y77">
        <f t="shared" si="57"/>
        <v>0</v>
      </c>
      <c r="Z77">
        <f t="shared" si="58"/>
        <v>0</v>
      </c>
      <c r="AA77">
        <f t="shared" si="59"/>
        <v>0</v>
      </c>
      <c r="AB77">
        <f t="shared" si="60"/>
        <v>0</v>
      </c>
      <c r="AC77">
        <f t="shared" si="61"/>
        <v>0</v>
      </c>
      <c r="AD77">
        <f t="shared" si="62"/>
        <v>0</v>
      </c>
      <c r="AE77">
        <f t="shared" si="63"/>
        <v>0</v>
      </c>
      <c r="AF77">
        <f t="shared" si="64"/>
        <v>0</v>
      </c>
      <c r="AG77">
        <f t="shared" si="65"/>
        <v>0</v>
      </c>
      <c r="AH77">
        <f t="shared" si="66"/>
        <v>0</v>
      </c>
      <c r="AI77">
        <f t="shared" si="67"/>
        <v>0</v>
      </c>
      <c r="AJ77">
        <f t="shared" si="68"/>
        <v>0</v>
      </c>
      <c r="AK77" s="71">
        <f t="shared" si="69"/>
        <v>0</v>
      </c>
      <c r="AL77">
        <f t="shared" si="70"/>
        <v>0</v>
      </c>
      <c r="AN77">
        <f>IF(X77&gt;0,1,0)</f>
        <v>0</v>
      </c>
      <c r="AO77">
        <f t="shared" si="72"/>
        <v>0</v>
      </c>
      <c r="AP77">
        <f t="shared" si="73"/>
        <v>0</v>
      </c>
      <c r="AQ77">
        <f t="shared" si="74"/>
        <v>0</v>
      </c>
      <c r="AR77">
        <f t="shared" si="75"/>
        <v>0</v>
      </c>
      <c r="AS77">
        <f t="shared" si="76"/>
        <v>0</v>
      </c>
      <c r="AT77">
        <f t="shared" si="77"/>
        <v>0</v>
      </c>
      <c r="AU77">
        <f t="shared" si="78"/>
        <v>0</v>
      </c>
      <c r="AV77">
        <f>IF($AN77&gt;11,SMALL($J77:$V77,8),0)</f>
        <v>0</v>
      </c>
      <c r="AW77">
        <f>IF($AN77&gt;12,SMALL($J77:$V77,9),0)</f>
        <v>0</v>
      </c>
    </row>
  </sheetData>
  <sortState ref="A2:AW77">
    <sortCondition descending="1" ref="G2:G77"/>
  </sortState>
  <printOptions horizontalCentered="1" verticalCentered="1"/>
  <pageMargins left="0.25" right="0.25" top="0.75" bottom="0.75" header="0.3" footer="0.3"/>
  <pageSetup paperSize="9" scale="50" orientation="landscape" useFirstPageNumber="1" horizontalDpi="3600" verticalDpi="3600" r:id="rId1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35"/>
  <sheetViews>
    <sheetView topLeftCell="A7" zoomScaleNormal="100" workbookViewId="0">
      <selection activeCell="G34" sqref="G34"/>
    </sheetView>
  </sheetViews>
  <sheetFormatPr baseColWidth="10" defaultColWidth="9.140625" defaultRowHeight="12.75"/>
  <cols>
    <col min="1" max="1" width="4.42578125" style="35"/>
    <col min="2" max="2" width="22.140625" style="35"/>
    <col min="3" max="6" width="11.140625" style="35"/>
    <col min="7" max="8" width="12.5703125" style="35"/>
    <col min="9" max="9" width="9.7109375" style="35"/>
    <col min="10" max="10" width="11.85546875" bestFit="1" customWidth="1"/>
    <col min="11" max="1025" width="10.5703125"/>
  </cols>
  <sheetData>
    <row r="1" spans="1:13">
      <c r="A1" s="18"/>
      <c r="B1" s="18"/>
      <c r="C1" s="18" t="s">
        <v>85</v>
      </c>
      <c r="D1" s="18" t="s">
        <v>86</v>
      </c>
      <c r="E1" s="18" t="s">
        <v>87</v>
      </c>
      <c r="F1" s="18" t="s">
        <v>88</v>
      </c>
      <c r="G1" s="20" t="s">
        <v>89</v>
      </c>
      <c r="H1" s="18" t="s">
        <v>90</v>
      </c>
      <c r="I1" s="35" t="s">
        <v>91</v>
      </c>
      <c r="J1" s="50" t="s">
        <v>117</v>
      </c>
    </row>
    <row r="2" spans="1:13">
      <c r="A2" s="18">
        <v>11</v>
      </c>
      <c r="B2" s="33" t="s">
        <v>92</v>
      </c>
      <c r="C2" s="18"/>
      <c r="D2" s="18"/>
      <c r="E2" s="18"/>
      <c r="F2" s="18"/>
      <c r="G2" s="20"/>
      <c r="H2" s="36"/>
      <c r="J2" s="26"/>
      <c r="K2" s="26"/>
      <c r="L2" s="9"/>
      <c r="M2" s="26"/>
    </row>
    <row r="3" spans="1:13">
      <c r="A3" s="18">
        <v>17</v>
      </c>
      <c r="B3" s="37" t="s">
        <v>93</v>
      </c>
      <c r="C3" s="18"/>
      <c r="D3" s="18"/>
      <c r="E3" s="18"/>
      <c r="F3" s="20"/>
      <c r="G3" s="20"/>
      <c r="H3" s="38">
        <v>967.78637928847195</v>
      </c>
      <c r="J3" s="26"/>
      <c r="K3" s="39"/>
      <c r="L3" s="9"/>
      <c r="M3" s="26"/>
    </row>
    <row r="4" spans="1:13">
      <c r="A4" s="18">
        <v>19</v>
      </c>
      <c r="B4" s="34" t="s">
        <v>94</v>
      </c>
      <c r="C4" s="18"/>
      <c r="D4" s="18"/>
      <c r="E4" s="18"/>
      <c r="F4" s="18"/>
      <c r="G4" s="20"/>
      <c r="H4" s="18"/>
      <c r="J4" s="40"/>
      <c r="K4" s="39"/>
      <c r="L4" s="9"/>
      <c r="M4" s="26"/>
    </row>
    <row r="5" spans="1:13">
      <c r="A5" s="18">
        <v>16</v>
      </c>
      <c r="B5" s="34" t="s">
        <v>56</v>
      </c>
      <c r="C5" s="18"/>
      <c r="D5" s="18"/>
      <c r="E5" s="18"/>
      <c r="F5" s="20"/>
      <c r="G5" s="20"/>
      <c r="H5" s="18"/>
      <c r="J5" s="40"/>
      <c r="K5" s="26"/>
      <c r="L5" s="9"/>
      <c r="M5" s="26"/>
    </row>
    <row r="6" spans="1:13">
      <c r="A6" s="18">
        <v>18</v>
      </c>
      <c r="B6" s="34" t="s">
        <v>52</v>
      </c>
      <c r="C6" s="18"/>
      <c r="D6" s="18"/>
      <c r="E6" s="18"/>
      <c r="F6" s="20"/>
      <c r="G6" s="20"/>
      <c r="H6" s="18"/>
      <c r="J6" s="40"/>
      <c r="K6" s="26"/>
      <c r="L6" s="9"/>
      <c r="M6" s="26"/>
    </row>
    <row r="7" spans="1:13">
      <c r="A7" s="18">
        <v>28</v>
      </c>
      <c r="B7" s="33" t="s">
        <v>95</v>
      </c>
      <c r="C7" s="14"/>
      <c r="D7" s="14"/>
      <c r="E7" s="17"/>
      <c r="F7" s="17"/>
      <c r="G7" s="41"/>
      <c r="H7" s="36"/>
      <c r="J7" s="40"/>
      <c r="K7" s="26"/>
      <c r="L7" s="9"/>
      <c r="M7" s="26"/>
    </row>
    <row r="8" spans="1:13">
      <c r="A8" s="18">
        <v>24</v>
      </c>
      <c r="B8" s="33" t="s">
        <v>51</v>
      </c>
      <c r="C8" s="18"/>
      <c r="D8" s="18"/>
      <c r="E8" s="18"/>
      <c r="F8" s="18"/>
      <c r="G8" s="20"/>
      <c r="H8" s="36"/>
      <c r="J8" s="26"/>
      <c r="K8" s="26"/>
      <c r="L8" s="9"/>
      <c r="M8" s="26"/>
    </row>
    <row r="9" spans="1:13">
      <c r="A9" s="18">
        <v>9</v>
      </c>
      <c r="B9" s="33" t="s">
        <v>29</v>
      </c>
      <c r="C9" s="18"/>
      <c r="D9" s="18"/>
      <c r="E9" s="18"/>
      <c r="F9" s="18"/>
      <c r="G9" s="20"/>
      <c r="H9" s="36"/>
      <c r="J9" s="26"/>
      <c r="K9" s="26"/>
      <c r="L9" s="9"/>
      <c r="M9" s="26"/>
    </row>
    <row r="10" spans="1:13">
      <c r="A10" s="18">
        <v>7</v>
      </c>
      <c r="B10" s="42" t="s">
        <v>46</v>
      </c>
      <c r="C10" s="18"/>
      <c r="D10" s="18"/>
      <c r="E10" s="18"/>
      <c r="F10" s="18"/>
      <c r="G10">
        <v>933.5</v>
      </c>
      <c r="H10" s="36"/>
      <c r="J10" s="40"/>
      <c r="K10" s="26"/>
      <c r="L10" s="9"/>
      <c r="M10" s="26"/>
    </row>
    <row r="11" spans="1:13">
      <c r="A11" s="18">
        <v>8</v>
      </c>
      <c r="B11" s="42" t="s">
        <v>36</v>
      </c>
      <c r="C11" s="18"/>
      <c r="D11" s="18"/>
      <c r="E11" s="18"/>
      <c r="F11" s="18"/>
      <c r="G11" s="20"/>
      <c r="H11" s="38">
        <v>863.13920887843301</v>
      </c>
      <c r="J11" s="40"/>
      <c r="K11" s="26"/>
      <c r="L11" s="9"/>
      <c r="M11" s="26"/>
    </row>
    <row r="12" spans="1:13">
      <c r="A12" s="18">
        <v>25</v>
      </c>
      <c r="B12" s="33" t="s">
        <v>40</v>
      </c>
      <c r="C12" s="14"/>
      <c r="D12" s="14"/>
      <c r="E12" s="17"/>
      <c r="F12" s="17"/>
      <c r="G12" s="41"/>
      <c r="H12" s="36"/>
      <c r="J12" s="40"/>
      <c r="K12" s="39"/>
      <c r="L12" s="9"/>
      <c r="M12" s="26"/>
    </row>
    <row r="13" spans="1:13">
      <c r="A13" s="18">
        <v>26</v>
      </c>
      <c r="B13" s="33" t="s">
        <v>26</v>
      </c>
      <c r="C13" s="14"/>
      <c r="D13" s="14"/>
      <c r="E13" s="17"/>
      <c r="F13" s="17"/>
      <c r="G13" s="41"/>
      <c r="H13" s="36"/>
      <c r="J13" s="40"/>
      <c r="K13" s="39"/>
      <c r="L13" s="9"/>
      <c r="M13" s="26"/>
    </row>
    <row r="14" spans="1:13">
      <c r="A14" s="18">
        <v>4</v>
      </c>
      <c r="B14" s="42" t="s">
        <v>96</v>
      </c>
      <c r="C14" s="18"/>
      <c r="D14" s="18"/>
      <c r="E14" s="18"/>
      <c r="F14" s="20"/>
      <c r="G14" s="20"/>
      <c r="H14" s="38">
        <v>950.06073188835205</v>
      </c>
      <c r="J14" s="26"/>
      <c r="K14" s="39"/>
      <c r="L14" s="9"/>
      <c r="M14" s="26"/>
    </row>
    <row r="15" spans="1:13">
      <c r="A15" s="18">
        <v>5</v>
      </c>
      <c r="B15" s="42" t="s">
        <v>49</v>
      </c>
      <c r="C15" s="18"/>
      <c r="D15" s="18"/>
      <c r="E15" s="18"/>
      <c r="F15" s="18"/>
      <c r="G15" s="20"/>
      <c r="H15" s="38">
        <v>1000</v>
      </c>
      <c r="J15" s="40"/>
      <c r="K15" s="39"/>
      <c r="L15" s="9"/>
      <c r="M15" s="26"/>
    </row>
    <row r="16" spans="1:13">
      <c r="A16" s="18">
        <v>10</v>
      </c>
      <c r="B16" s="34" t="s">
        <v>97</v>
      </c>
      <c r="C16" s="18"/>
      <c r="D16" s="18"/>
      <c r="E16" s="18"/>
      <c r="F16" s="18"/>
      <c r="G16" s="20"/>
      <c r="H16" s="18"/>
      <c r="J16" s="40"/>
      <c r="K16" s="26"/>
      <c r="L16" s="26"/>
      <c r="M16" s="26"/>
    </row>
    <row r="17" spans="1:13">
      <c r="A17" s="18">
        <v>12</v>
      </c>
      <c r="B17" s="34" t="s">
        <v>98</v>
      </c>
      <c r="C17" s="18"/>
      <c r="D17" s="18"/>
      <c r="E17" s="18"/>
      <c r="F17" s="18"/>
      <c r="G17" s="20"/>
      <c r="H17" s="18"/>
      <c r="J17" s="40"/>
      <c r="K17" s="26"/>
      <c r="L17" s="26"/>
      <c r="M17" s="26"/>
    </row>
    <row r="18" spans="1:13">
      <c r="A18" s="18">
        <v>20</v>
      </c>
      <c r="B18" s="42" t="s">
        <v>99</v>
      </c>
      <c r="C18" s="18"/>
      <c r="D18" s="18"/>
      <c r="E18" s="18"/>
      <c r="F18" s="18"/>
      <c r="G18" s="20"/>
      <c r="H18" s="38">
        <v>980.90961847789902</v>
      </c>
      <c r="J18" s="26"/>
      <c r="K18" s="26"/>
      <c r="L18" s="9"/>
      <c r="M18" s="26"/>
    </row>
    <row r="19" spans="1:13">
      <c r="A19" s="18">
        <v>29</v>
      </c>
      <c r="B19" s="33" t="s">
        <v>100</v>
      </c>
      <c r="C19" s="14"/>
      <c r="D19" s="14"/>
      <c r="E19" s="17"/>
      <c r="F19" s="17"/>
      <c r="G19" s="41"/>
      <c r="H19" s="36"/>
      <c r="J19" s="26"/>
      <c r="K19" s="26"/>
      <c r="L19" s="26"/>
      <c r="M19" s="26"/>
    </row>
    <row r="20" spans="1:13">
      <c r="A20" s="18">
        <v>15</v>
      </c>
      <c r="B20" s="37" t="s">
        <v>64</v>
      </c>
      <c r="C20" s="18"/>
      <c r="D20" s="18"/>
      <c r="E20" s="18"/>
      <c r="F20" s="20"/>
      <c r="G20">
        <v>915.1</v>
      </c>
      <c r="H20" s="18"/>
      <c r="J20" s="26"/>
      <c r="K20" s="26"/>
      <c r="L20" s="9"/>
      <c r="M20" s="26"/>
    </row>
    <row r="21" spans="1:13">
      <c r="A21" s="18">
        <v>14</v>
      </c>
      <c r="B21" s="37" t="s">
        <v>50</v>
      </c>
      <c r="C21" s="18"/>
      <c r="D21" s="18"/>
      <c r="E21" s="18"/>
      <c r="F21" s="20"/>
      <c r="G21" s="20"/>
      <c r="H21" s="18"/>
      <c r="I21" s="35">
        <v>953.9</v>
      </c>
      <c r="J21" s="40"/>
      <c r="K21" s="39"/>
      <c r="L21" s="9"/>
      <c r="M21" s="26"/>
    </row>
    <row r="22" spans="1:13">
      <c r="A22" s="18">
        <v>3</v>
      </c>
      <c r="B22" s="42" t="s">
        <v>31</v>
      </c>
      <c r="C22" s="18"/>
      <c r="D22" s="18"/>
      <c r="E22" s="18"/>
      <c r="F22" s="20"/>
      <c r="G22" s="20"/>
      <c r="H22" s="38">
        <v>961.93891500430504</v>
      </c>
      <c r="K22" s="39"/>
      <c r="L22" s="9"/>
      <c r="M22" s="26"/>
    </row>
    <row r="23" spans="1:13">
      <c r="A23" s="18">
        <v>13</v>
      </c>
      <c r="B23" s="37" t="s">
        <v>38</v>
      </c>
      <c r="C23" s="18"/>
      <c r="D23" s="18"/>
      <c r="E23" s="18"/>
      <c r="F23" s="43"/>
      <c r="G23" s="20"/>
      <c r="H23" s="38">
        <v>960.49230941993801</v>
      </c>
      <c r="J23" s="26"/>
      <c r="K23" s="39"/>
      <c r="L23" s="9"/>
      <c r="M23" s="26"/>
    </row>
    <row r="24" spans="1:13">
      <c r="A24" s="18">
        <v>2</v>
      </c>
      <c r="B24" s="42" t="s">
        <v>33</v>
      </c>
      <c r="C24" s="18"/>
      <c r="D24" s="18"/>
      <c r="E24" s="18"/>
      <c r="F24" s="18"/>
      <c r="G24" s="20"/>
      <c r="H24" s="38">
        <v>959.61720477628205</v>
      </c>
      <c r="K24" s="39"/>
      <c r="L24" s="9"/>
      <c r="M24" s="26"/>
    </row>
    <row r="25" spans="1:13">
      <c r="A25" s="18">
        <v>27</v>
      </c>
      <c r="B25" s="33" t="s">
        <v>78</v>
      </c>
      <c r="C25" s="14"/>
      <c r="D25" s="14"/>
      <c r="E25" s="17"/>
      <c r="F25" s="17"/>
      <c r="G25" s="41"/>
      <c r="H25" s="36"/>
      <c r="J25" s="40"/>
      <c r="K25" s="39"/>
      <c r="L25" s="9"/>
      <c r="M25" s="26"/>
    </row>
    <row r="26" spans="1:13">
      <c r="A26" s="18">
        <v>21</v>
      </c>
      <c r="B26" s="33" t="s">
        <v>101</v>
      </c>
      <c r="C26" s="18"/>
      <c r="D26" s="18"/>
      <c r="E26" s="18"/>
      <c r="F26" s="18"/>
      <c r="G26" s="20"/>
      <c r="H26" s="36"/>
      <c r="J26" s="40"/>
      <c r="K26" s="39"/>
      <c r="L26" s="9"/>
      <c r="M26" s="26"/>
    </row>
    <row r="27" spans="1:13">
      <c r="A27" s="18">
        <v>22</v>
      </c>
      <c r="B27" s="34" t="s">
        <v>102</v>
      </c>
      <c r="C27" s="18"/>
      <c r="D27" s="18"/>
      <c r="E27" s="18"/>
      <c r="F27" s="18"/>
      <c r="G27" s="20"/>
      <c r="H27" s="18"/>
      <c r="J27" s="40"/>
      <c r="K27" s="39"/>
      <c r="L27" s="9"/>
      <c r="M27" s="26"/>
    </row>
    <row r="28" spans="1:13">
      <c r="A28" s="18">
        <v>6</v>
      </c>
      <c r="B28" s="33" t="s">
        <v>37</v>
      </c>
      <c r="C28" s="18"/>
      <c r="D28" s="18"/>
      <c r="E28" s="18"/>
      <c r="F28" s="20"/>
      <c r="G28" s="20"/>
      <c r="H28" s="36"/>
      <c r="J28" s="26">
        <v>966</v>
      </c>
      <c r="K28" s="26"/>
      <c r="L28" s="26"/>
      <c r="M28" s="26"/>
    </row>
    <row r="29" spans="1:13">
      <c r="A29" s="18">
        <v>1</v>
      </c>
      <c r="B29" s="37" t="s">
        <v>43</v>
      </c>
      <c r="C29" s="18"/>
      <c r="D29" s="18"/>
      <c r="E29" s="18"/>
      <c r="F29" s="18"/>
      <c r="G29">
        <v>932.7</v>
      </c>
      <c r="H29" s="18"/>
    </row>
    <row r="30" spans="1:13" ht="13.5" customHeight="1">
      <c r="A30" s="18">
        <v>31</v>
      </c>
      <c r="B30" s="33" t="s">
        <v>82</v>
      </c>
      <c r="C30" s="14"/>
      <c r="D30" s="14"/>
      <c r="E30" s="17"/>
      <c r="F30" s="17"/>
      <c r="G30" s="41"/>
      <c r="H30" s="36"/>
      <c r="J30" s="26"/>
      <c r="K30" s="26"/>
      <c r="L30" s="26"/>
    </row>
    <row r="31" spans="1:13">
      <c r="A31" s="18">
        <v>23</v>
      </c>
      <c r="B31" s="42" t="s">
        <v>23</v>
      </c>
      <c r="C31" s="18"/>
      <c r="D31" s="44"/>
      <c r="E31" s="30"/>
      <c r="F31" s="30"/>
      <c r="G31" s="43"/>
      <c r="H31" s="38">
        <v>952.60644813607303</v>
      </c>
      <c r="J31" s="26"/>
      <c r="K31" s="26"/>
      <c r="L31" s="26"/>
    </row>
    <row r="32" spans="1:13">
      <c r="A32" s="18">
        <v>30</v>
      </c>
      <c r="B32" s="42" t="s">
        <v>103</v>
      </c>
      <c r="C32" s="14"/>
      <c r="D32" s="14"/>
      <c r="E32" s="17"/>
      <c r="F32" s="17"/>
      <c r="G32" s="41"/>
      <c r="H32" s="38">
        <v>816.899465385452</v>
      </c>
      <c r="J32" s="26"/>
      <c r="K32" s="26"/>
      <c r="L32" s="26"/>
    </row>
    <row r="33" spans="2:8">
      <c r="B33" s="85" t="s">
        <v>53</v>
      </c>
      <c r="G33" s="35">
        <v>935</v>
      </c>
      <c r="H33" s="38">
        <v>901.44115129762395</v>
      </c>
    </row>
    <row r="34" spans="2:8">
      <c r="B34" s="45" t="s">
        <v>104</v>
      </c>
      <c r="H34" s="38">
        <v>882.49573669792596</v>
      </c>
    </row>
    <row r="35" spans="2:8">
      <c r="B35" s="45" t="s">
        <v>105</v>
      </c>
      <c r="H35" s="38">
        <v>845.48097322243905</v>
      </c>
    </row>
  </sheetData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6"/>
  <sheetViews>
    <sheetView zoomScaleNormal="100" workbookViewId="0"/>
  </sheetViews>
  <sheetFormatPr baseColWidth="10" defaultColWidth="9.140625" defaultRowHeight="12.75"/>
  <cols>
    <col min="1" max="1" width="7.42578125" style="46"/>
    <col min="2" max="2" width="18.7109375"/>
    <col min="3" max="3" width="7.42578125"/>
    <col min="4" max="1025" width="10.5703125"/>
  </cols>
  <sheetData>
    <row r="1" spans="1:3">
      <c r="A1" s="46">
        <v>1000</v>
      </c>
      <c r="B1" t="s">
        <v>38</v>
      </c>
    </row>
    <row r="2" spans="1:3">
      <c r="A2" s="46">
        <v>989.31233254188305</v>
      </c>
      <c r="B2" s="46" t="s">
        <v>31</v>
      </c>
      <c r="C2" s="46"/>
    </row>
    <row r="3" spans="1:3">
      <c r="A3" s="46">
        <v>979.35351688718799</v>
      </c>
      <c r="B3" s="46" t="s">
        <v>33</v>
      </c>
      <c r="C3" s="46"/>
    </row>
    <row r="4" spans="1:3">
      <c r="A4" s="46">
        <v>950.36640480479105</v>
      </c>
      <c r="B4" s="46" t="s">
        <v>26</v>
      </c>
      <c r="C4" s="46"/>
    </row>
    <row r="5" spans="1:3">
      <c r="A5" s="46">
        <v>950.17033606939901</v>
      </c>
      <c r="B5" s="46" t="s">
        <v>25</v>
      </c>
      <c r="C5" s="46"/>
    </row>
    <row r="6" spans="1:3" ht="13.5" customHeight="1">
      <c r="A6" s="46">
        <v>950.07495108728995</v>
      </c>
      <c r="B6" s="46" t="s">
        <v>37</v>
      </c>
      <c r="C6" s="46"/>
    </row>
    <row r="7" spans="1:3">
      <c r="A7" s="46">
        <v>943.49392264493702</v>
      </c>
      <c r="B7" s="46" t="s">
        <v>34</v>
      </c>
      <c r="C7" s="46"/>
    </row>
    <row r="8" spans="1:3">
      <c r="A8" s="46">
        <v>937.31910780531496</v>
      </c>
      <c r="B8" s="46" t="s">
        <v>49</v>
      </c>
      <c r="C8" s="46"/>
    </row>
    <row r="9" spans="1:3">
      <c r="A9" s="46">
        <v>890.730298869639</v>
      </c>
      <c r="B9" s="46" t="s">
        <v>36</v>
      </c>
      <c r="C9" s="46"/>
    </row>
    <row r="10" spans="1:3">
      <c r="A10" s="46">
        <v>878.99036995878805</v>
      </c>
      <c r="B10" s="46" t="s">
        <v>35</v>
      </c>
      <c r="C10" s="46"/>
    </row>
    <row r="11" spans="1:3">
      <c r="A11" s="46">
        <v>875.054886871902</v>
      </c>
      <c r="B11" s="46" t="s">
        <v>30</v>
      </c>
      <c r="C11" s="46"/>
    </row>
    <row r="12" spans="1:3">
      <c r="A12" s="46">
        <v>872.27382500134797</v>
      </c>
      <c r="B12" s="46" t="s">
        <v>54</v>
      </c>
      <c r="C12" s="46"/>
    </row>
    <row r="13" spans="1:3">
      <c r="A13" s="46">
        <v>830.99218516589099</v>
      </c>
      <c r="B13" s="46" t="s">
        <v>57</v>
      </c>
      <c r="C13" s="46"/>
    </row>
    <row r="14" spans="1:3">
      <c r="A14" s="46">
        <v>805.63701097705803</v>
      </c>
      <c r="B14" s="46" t="s">
        <v>39</v>
      </c>
      <c r="C14" s="46"/>
    </row>
    <row r="15" spans="1:3">
      <c r="A15" s="46">
        <v>746.43611225355301</v>
      </c>
      <c r="B15" t="s">
        <v>60</v>
      </c>
    </row>
    <row r="16" spans="1:3">
      <c r="A16" s="46">
        <v>727.29243269408505</v>
      </c>
      <c r="B16" t="s">
        <v>32</v>
      </c>
    </row>
  </sheetData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baseColWidth="10" defaultColWidth="9.140625" defaultRowHeight="12.75"/>
  <cols>
    <col min="1" max="1025" width="10.5703125"/>
  </cols>
  <sheetData/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baseColWidth="10" defaultColWidth="9.140625" defaultRowHeight="12.75"/>
  <cols>
    <col min="1" max="1025" width="10.5703125"/>
  </cols>
  <sheetData/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9"/>
  <sheetViews>
    <sheetView zoomScaleNormal="100" workbookViewId="0">
      <selection activeCell="C1" sqref="C1"/>
    </sheetView>
  </sheetViews>
  <sheetFormatPr baseColWidth="10" defaultColWidth="9.140625" defaultRowHeight="12.75"/>
  <cols>
    <col min="1" max="1" width="2.85546875"/>
    <col min="2" max="2" width="5.42578125"/>
    <col min="3" max="3" width="20.7109375"/>
    <col min="4" max="4" width="11.140625" style="46"/>
    <col min="5" max="5" width="6.7109375"/>
    <col min="6" max="7" width="11.7109375" style="46"/>
    <col min="8" max="8" width="11.140625" style="46"/>
    <col min="9" max="1025" width="10.5703125"/>
  </cols>
  <sheetData>
    <row r="1" spans="1:8">
      <c r="A1">
        <v>1</v>
      </c>
      <c r="B1">
        <v>14</v>
      </c>
      <c r="C1" t="s">
        <v>23</v>
      </c>
      <c r="D1" s="46">
        <v>1000</v>
      </c>
      <c r="F1" s="46">
        <v>14996.100882626301</v>
      </c>
      <c r="G1" s="46">
        <v>100</v>
      </c>
      <c r="H1" s="46">
        <f t="shared" ref="H1:H19" si="0">G1*10</f>
        <v>1000</v>
      </c>
    </row>
    <row r="2" spans="1:8">
      <c r="A2">
        <v>2</v>
      </c>
      <c r="B2" s="46">
        <v>16</v>
      </c>
      <c r="C2" s="46" t="s">
        <v>31</v>
      </c>
      <c r="D2" s="46">
        <v>962.90928977407305</v>
      </c>
      <c r="F2" s="46">
        <v>14439.8848502701</v>
      </c>
      <c r="G2" s="46">
        <v>96.290928977407305</v>
      </c>
      <c r="H2" s="46">
        <f t="shared" si="0"/>
        <v>962.90928977407305</v>
      </c>
    </row>
    <row r="3" spans="1:8">
      <c r="A3">
        <v>3</v>
      </c>
      <c r="B3" s="46">
        <v>7</v>
      </c>
      <c r="C3" s="46" t="s">
        <v>41</v>
      </c>
      <c r="D3" s="46">
        <v>938.77357827616299</v>
      </c>
      <c r="F3" s="46">
        <v>14077.943285773499</v>
      </c>
      <c r="G3" s="46">
        <v>93.877357827616294</v>
      </c>
      <c r="H3" s="46">
        <f t="shared" si="0"/>
        <v>938.77357827616288</v>
      </c>
    </row>
    <row r="4" spans="1:8">
      <c r="A4">
        <v>4</v>
      </c>
      <c r="B4" s="46">
        <v>9</v>
      </c>
      <c r="C4" s="46" t="s">
        <v>28</v>
      </c>
      <c r="D4" s="46">
        <v>923.92896535008595</v>
      </c>
      <c r="F4" s="46">
        <v>13855.3319727705</v>
      </c>
      <c r="G4" s="46">
        <v>92.392896535008603</v>
      </c>
      <c r="H4" s="46">
        <f t="shared" si="0"/>
        <v>923.92896535008606</v>
      </c>
    </row>
    <row r="5" spans="1:8">
      <c r="A5">
        <v>5</v>
      </c>
      <c r="B5" s="46">
        <v>15</v>
      </c>
      <c r="C5" s="46" t="s">
        <v>100</v>
      </c>
      <c r="D5" s="46">
        <v>919.36809635367297</v>
      </c>
      <c r="F5" s="46">
        <v>13786.9367211878</v>
      </c>
      <c r="G5" s="46">
        <v>91.936809635367297</v>
      </c>
      <c r="H5" s="46">
        <f t="shared" si="0"/>
        <v>919.36809635367297</v>
      </c>
    </row>
    <row r="6" spans="1:8">
      <c r="A6">
        <v>6</v>
      </c>
      <c r="B6" s="46">
        <v>2</v>
      </c>
      <c r="C6" s="46" t="s">
        <v>52</v>
      </c>
      <c r="D6" s="46">
        <v>898.42520318299</v>
      </c>
      <c r="F6" s="46">
        <v>13472.874982426199</v>
      </c>
      <c r="G6" s="46">
        <v>89.842520318298895</v>
      </c>
      <c r="H6" s="46">
        <f t="shared" si="0"/>
        <v>898.42520318298898</v>
      </c>
    </row>
    <row r="7" spans="1:8">
      <c r="A7">
        <v>7</v>
      </c>
      <c r="B7" s="46">
        <v>12</v>
      </c>
      <c r="C7" s="46" t="s">
        <v>53</v>
      </c>
      <c r="D7" s="46">
        <v>896.49553116126299</v>
      </c>
      <c r="F7" s="46">
        <v>13443.937426118</v>
      </c>
      <c r="G7" s="46">
        <v>89.649553116126299</v>
      </c>
      <c r="H7" s="46">
        <f t="shared" si="0"/>
        <v>896.49553116126299</v>
      </c>
    </row>
    <row r="8" spans="1:8">
      <c r="A8">
        <v>8</v>
      </c>
      <c r="B8" s="46">
        <v>5</v>
      </c>
      <c r="C8" s="46" t="s">
        <v>106</v>
      </c>
      <c r="D8" s="46">
        <v>890.86319405704501</v>
      </c>
      <c r="F8" s="46">
        <v>13359.4743306982</v>
      </c>
      <c r="G8" s="46">
        <v>89.086319405704501</v>
      </c>
      <c r="H8" s="46">
        <f t="shared" si="0"/>
        <v>890.86319405704501</v>
      </c>
    </row>
    <row r="9" spans="1:8">
      <c r="A9">
        <v>9</v>
      </c>
      <c r="B9" s="46">
        <v>3</v>
      </c>
      <c r="C9" s="46" t="s">
        <v>107</v>
      </c>
      <c r="D9" s="46">
        <v>881.46567723163298</v>
      </c>
      <c r="F9" s="46">
        <v>13218.5482203381</v>
      </c>
      <c r="G9" s="46">
        <v>88.146567723163301</v>
      </c>
      <c r="H9" s="46">
        <f t="shared" si="0"/>
        <v>881.46567723163298</v>
      </c>
    </row>
    <row r="10" spans="1:8">
      <c r="A10">
        <v>10</v>
      </c>
      <c r="B10" s="46">
        <v>6</v>
      </c>
      <c r="C10" s="46" t="s">
        <v>29</v>
      </c>
      <c r="D10" s="46">
        <v>856.80769005111802</v>
      </c>
      <c r="F10" s="46">
        <v>12848.774557016601</v>
      </c>
      <c r="G10" s="46">
        <v>85.680769005111799</v>
      </c>
      <c r="H10" s="46">
        <f t="shared" si="0"/>
        <v>856.80769005111802</v>
      </c>
    </row>
    <row r="11" spans="1:8">
      <c r="A11">
        <v>11</v>
      </c>
      <c r="B11" s="46">
        <v>4</v>
      </c>
      <c r="C11" s="46" t="s">
        <v>56</v>
      </c>
      <c r="D11" s="46">
        <v>836.09564194088796</v>
      </c>
      <c r="F11" s="46">
        <v>12538.1745940698</v>
      </c>
      <c r="G11" s="46">
        <v>83.609564194088804</v>
      </c>
      <c r="H11" s="46">
        <f t="shared" si="0"/>
        <v>836.09564194088807</v>
      </c>
    </row>
    <row r="12" spans="1:8">
      <c r="A12">
        <v>12</v>
      </c>
      <c r="B12" s="46">
        <v>8</v>
      </c>
      <c r="C12" s="46" t="s">
        <v>108</v>
      </c>
      <c r="D12" s="46">
        <v>826.14433079942296</v>
      </c>
      <c r="F12" s="46">
        <v>12388.943728278</v>
      </c>
      <c r="G12" s="46">
        <v>82.614433079942302</v>
      </c>
      <c r="H12" s="46">
        <f t="shared" si="0"/>
        <v>826.14433079942296</v>
      </c>
    </row>
    <row r="13" spans="1:8">
      <c r="A13">
        <v>13</v>
      </c>
      <c r="B13" s="46">
        <v>17</v>
      </c>
      <c r="C13" s="46" t="s">
        <v>109</v>
      </c>
      <c r="D13" s="46">
        <v>796.09372429352402</v>
      </c>
      <c r="F13" s="46">
        <v>11938.301801531399</v>
      </c>
      <c r="G13" s="46">
        <v>79.609372429352405</v>
      </c>
      <c r="H13" s="46">
        <f t="shared" si="0"/>
        <v>796.09372429352402</v>
      </c>
    </row>
    <row r="14" spans="1:8">
      <c r="A14">
        <v>14</v>
      </c>
      <c r="B14" s="46">
        <v>13</v>
      </c>
      <c r="C14" s="46" t="s">
        <v>110</v>
      </c>
      <c r="D14" s="46">
        <v>769.11936352634996</v>
      </c>
      <c r="F14" s="46">
        <v>11533.7915662225</v>
      </c>
      <c r="G14" s="46">
        <v>76.911936352634996</v>
      </c>
      <c r="H14" s="46">
        <f t="shared" si="0"/>
        <v>769.11936352634996</v>
      </c>
    </row>
    <row r="15" spans="1:8">
      <c r="A15">
        <v>15</v>
      </c>
      <c r="B15">
        <v>11</v>
      </c>
      <c r="C15" t="s">
        <v>111</v>
      </c>
      <c r="D15" s="46">
        <v>764.56132135620305</v>
      </c>
      <c r="F15" s="46">
        <v>11465.438706011701</v>
      </c>
      <c r="G15" s="46">
        <v>76.456132135620294</v>
      </c>
      <c r="H15" s="46">
        <f t="shared" si="0"/>
        <v>764.56132135620294</v>
      </c>
    </row>
    <row r="16" spans="1:8">
      <c r="A16">
        <v>16</v>
      </c>
      <c r="B16">
        <v>1</v>
      </c>
      <c r="C16" t="s">
        <v>32</v>
      </c>
      <c r="D16" s="46">
        <v>756.54702576256602</v>
      </c>
      <c r="F16" s="46">
        <v>11345.255520786301</v>
      </c>
      <c r="G16" s="46">
        <v>75.654702576256597</v>
      </c>
      <c r="H16" s="46">
        <f t="shared" si="0"/>
        <v>756.54702576256591</v>
      </c>
    </row>
    <row r="17" spans="1:8">
      <c r="A17">
        <v>17</v>
      </c>
      <c r="B17">
        <v>10</v>
      </c>
      <c r="C17" t="s">
        <v>37</v>
      </c>
      <c r="D17" s="46">
        <v>699.18750681397398</v>
      </c>
      <c r="F17" s="46">
        <v>10485.0863880543</v>
      </c>
      <c r="G17" s="46">
        <v>69.918750681397398</v>
      </c>
      <c r="H17" s="46">
        <f t="shared" si="0"/>
        <v>699.18750681397398</v>
      </c>
    </row>
    <row r="18" spans="1:8">
      <c r="A18">
        <v>18</v>
      </c>
      <c r="B18">
        <v>22</v>
      </c>
      <c r="C18" t="s">
        <v>112</v>
      </c>
      <c r="D18" s="46">
        <v>0</v>
      </c>
      <c r="F18" s="46">
        <v>0</v>
      </c>
      <c r="G18" s="46">
        <v>0</v>
      </c>
      <c r="H18" s="46">
        <f t="shared" si="0"/>
        <v>0</v>
      </c>
    </row>
    <row r="19" spans="1:8">
      <c r="D19" s="46">
        <v>0</v>
      </c>
      <c r="H19" s="46">
        <f t="shared" si="0"/>
        <v>0</v>
      </c>
    </row>
  </sheetData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14"/>
  <sheetViews>
    <sheetView zoomScaleNormal="100" workbookViewId="0">
      <selection activeCell="F11" sqref="F11"/>
    </sheetView>
  </sheetViews>
  <sheetFormatPr baseColWidth="10" defaultColWidth="9.140625" defaultRowHeight="12.75"/>
  <cols>
    <col min="1" max="1" width="21.140625"/>
    <col min="2" max="1025" width="10.5703125"/>
  </cols>
  <sheetData>
    <row r="1" spans="1:1" ht="15">
      <c r="A1" s="47" t="s">
        <v>75</v>
      </c>
    </row>
    <row r="2" spans="1:1" ht="15">
      <c r="A2" s="47" t="s">
        <v>70</v>
      </c>
    </row>
    <row r="3" spans="1:1" ht="15">
      <c r="A3" s="47" t="s">
        <v>113</v>
      </c>
    </row>
    <row r="4" spans="1:1" ht="15">
      <c r="A4" s="47" t="s">
        <v>76</v>
      </c>
    </row>
    <row r="5" spans="1:1" ht="15">
      <c r="A5" s="47" t="s">
        <v>77</v>
      </c>
    </row>
    <row r="6" spans="1:1" ht="15">
      <c r="A6" s="47" t="s">
        <v>73</v>
      </c>
    </row>
    <row r="7" spans="1:1" ht="15">
      <c r="A7" s="47" t="s">
        <v>64</v>
      </c>
    </row>
    <row r="8" spans="1:1" ht="15">
      <c r="A8" s="47" t="s">
        <v>50</v>
      </c>
    </row>
    <row r="9" spans="1:1" ht="15">
      <c r="A9" s="47" t="s">
        <v>80</v>
      </c>
    </row>
    <row r="10" spans="1:1" ht="15">
      <c r="A10" s="47" t="s">
        <v>28</v>
      </c>
    </row>
    <row r="11" spans="1:1" ht="15">
      <c r="A11" s="47" t="s">
        <v>102</v>
      </c>
    </row>
    <row r="12" spans="1:1" ht="15">
      <c r="A12" s="47" t="s">
        <v>43</v>
      </c>
    </row>
    <row r="13" spans="1:1" ht="15">
      <c r="A13" s="47" t="s">
        <v>44</v>
      </c>
    </row>
    <row r="14" spans="1:1" ht="15">
      <c r="A14" s="47" t="s">
        <v>114</v>
      </c>
    </row>
  </sheetData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C26"/>
  <sheetViews>
    <sheetView workbookViewId="0">
      <selection activeCell="E24" sqref="E24"/>
    </sheetView>
  </sheetViews>
  <sheetFormatPr baseColWidth="10" defaultRowHeight="12.75"/>
  <cols>
    <col min="2" max="2" width="21.5703125" bestFit="1" customWidth="1"/>
  </cols>
  <sheetData>
    <row r="1" spans="1:2">
      <c r="A1" s="48">
        <v>1000</v>
      </c>
      <c r="B1" s="49" t="s">
        <v>47</v>
      </c>
    </row>
    <row r="2" spans="1:2">
      <c r="A2" s="48">
        <v>988.01364556524254</v>
      </c>
      <c r="B2" s="49" t="s">
        <v>37</v>
      </c>
    </row>
    <row r="3" spans="1:2">
      <c r="A3" s="48">
        <v>976.39791950497306</v>
      </c>
      <c r="B3" s="49" t="s">
        <v>23</v>
      </c>
    </row>
    <row r="4" spans="1:2">
      <c r="A4" s="48">
        <v>968.13500367249355</v>
      </c>
      <c r="B4" s="49" t="s">
        <v>96</v>
      </c>
    </row>
    <row r="5" spans="1:2">
      <c r="A5" s="48">
        <v>965.43311067775619</v>
      </c>
      <c r="B5" s="49" t="s">
        <v>26</v>
      </c>
    </row>
    <row r="6" spans="1:2">
      <c r="A6" s="48">
        <v>911.68332398948098</v>
      </c>
      <c r="B6" s="49" t="s">
        <v>100</v>
      </c>
    </row>
    <row r="7" spans="1:2">
      <c r="A7" s="48">
        <v>892.59006817287627</v>
      </c>
      <c r="B7" s="49" t="s">
        <v>34</v>
      </c>
    </row>
    <row r="8" spans="1:2">
      <c r="A8" s="48">
        <v>870.67175559944451</v>
      </c>
      <c r="B8" s="49" t="s">
        <v>55</v>
      </c>
    </row>
    <row r="9" spans="1:2">
      <c r="A9" s="48">
        <v>863.36722440156518</v>
      </c>
      <c r="B9" s="49" t="s">
        <v>29</v>
      </c>
    </row>
    <row r="10" spans="1:2">
      <c r="A10" s="48">
        <v>855.30618968799024</v>
      </c>
      <c r="B10" s="49" t="s">
        <v>36</v>
      </c>
    </row>
    <row r="11" spans="1:2">
      <c r="A11" s="48">
        <v>853.70505116734898</v>
      </c>
      <c r="B11" s="49" t="s">
        <v>43</v>
      </c>
    </row>
    <row r="12" spans="1:2">
      <c r="A12" s="48">
        <v>832.76218452140824</v>
      </c>
      <c r="B12" s="49" t="s">
        <v>28</v>
      </c>
    </row>
    <row r="13" spans="1:2">
      <c r="A13" s="48">
        <v>832.43734963157146</v>
      </c>
      <c r="B13" s="49" t="s">
        <v>40</v>
      </c>
    </row>
    <row r="14" spans="1:2">
      <c r="A14" s="48">
        <v>828.74165736582131</v>
      </c>
      <c r="B14" s="49" t="s">
        <v>30</v>
      </c>
    </row>
    <row r="15" spans="1:2">
      <c r="A15" s="48">
        <v>823.20292732791359</v>
      </c>
      <c r="B15" s="49" t="s">
        <v>44</v>
      </c>
    </row>
    <row r="16" spans="1:2">
      <c r="A16" s="48">
        <v>814.20839892070592</v>
      </c>
      <c r="B16" s="49" t="s">
        <v>102</v>
      </c>
    </row>
    <row r="17" spans="1:3">
      <c r="A17" s="48">
        <v>794.28010991623626</v>
      </c>
      <c r="B17" s="49" t="s">
        <v>39</v>
      </c>
    </row>
    <row r="18" spans="1:3">
      <c r="A18" s="48">
        <v>741.0798279271196</v>
      </c>
      <c r="B18" s="49" t="s">
        <v>108</v>
      </c>
    </row>
    <row r="19" spans="1:3">
      <c r="A19" s="48">
        <v>678.68676499376079</v>
      </c>
      <c r="B19" s="49" t="s">
        <v>38</v>
      </c>
    </row>
    <row r="20" spans="1:3">
      <c r="A20" s="48">
        <v>216.40958553383564</v>
      </c>
      <c r="B20" s="49" t="s">
        <v>32</v>
      </c>
    </row>
    <row r="21" spans="1:3">
      <c r="A21" s="48">
        <v>0</v>
      </c>
      <c r="B21" s="49" t="s">
        <v>56</v>
      </c>
    </row>
    <row r="23" spans="1:3">
      <c r="C23">
        <v>15</v>
      </c>
    </row>
    <row r="24" spans="1:3">
      <c r="C24">
        <v>21</v>
      </c>
    </row>
    <row r="25" spans="1:3">
      <c r="C25">
        <v>25</v>
      </c>
    </row>
    <row r="26" spans="1:3">
      <c r="C26">
        <f>SUM(C23:C25)</f>
        <v>61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</vt:i4>
      </vt:variant>
    </vt:vector>
  </HeadingPairs>
  <TitlesOfParts>
    <vt:vector size="9" baseType="lpstr">
      <vt:lpstr>Sheet1</vt:lpstr>
      <vt:lpstr>Joker</vt:lpstr>
      <vt:lpstr>Panat</vt:lpstr>
      <vt:lpstr>Brive</vt:lpstr>
      <vt:lpstr>Morand</vt:lpstr>
      <vt:lpstr>Sederon</vt:lpstr>
      <vt:lpstr>Vosges 1</vt:lpstr>
      <vt:lpstr>TOA</vt:lpstr>
      <vt:lpstr>Sheet1!Druckbereich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Fricke</dc:creator>
  <cp:lastModifiedBy>Fricke</cp:lastModifiedBy>
  <cp:revision>1</cp:revision>
  <cp:lastPrinted>2016-10-23T20:42:23Z</cp:lastPrinted>
  <dcterms:created xsi:type="dcterms:W3CDTF">2015-06-08T22:29:39Z</dcterms:created>
  <dcterms:modified xsi:type="dcterms:W3CDTF">2016-10-31T08:25:26Z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