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0" yWindow="1395" windowWidth="20730" windowHeight="11700"/>
  </bookViews>
  <sheets>
    <sheet name="Selection" sheetId="4" r:id="rId1"/>
    <sheet name="CDF 2012" sheetId="2" r:id="rId2"/>
    <sheet name="FAI Laurac Quillan - Sel 1" sheetId="3" r:id="rId3"/>
    <sheet name="CNS N°1 Aspres" sheetId="5" r:id="rId4"/>
    <sheet name="CDF 2013" sheetId="6" r:id="rId5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5" i="4" l="1"/>
  <c r="P35" i="4"/>
  <c r="Q35" i="4"/>
  <c r="R35" i="4"/>
  <c r="L4" i="4"/>
  <c r="O4" i="4"/>
  <c r="P4" i="4"/>
  <c r="Q4" i="4"/>
  <c r="R4" i="4"/>
  <c r="S35" i="4"/>
  <c r="S4" i="4"/>
  <c r="L5" i="4"/>
  <c r="O5" i="4"/>
  <c r="P5" i="4"/>
  <c r="Q5" i="4"/>
  <c r="R5" i="4"/>
  <c r="S5" i="4"/>
  <c r="L6" i="4"/>
  <c r="O6" i="4"/>
  <c r="P6" i="4"/>
  <c r="Q6" i="4"/>
  <c r="R6" i="4"/>
  <c r="S6" i="4"/>
  <c r="L7" i="4"/>
  <c r="O7" i="4"/>
  <c r="P7" i="4"/>
  <c r="Q7" i="4"/>
  <c r="R7" i="4"/>
  <c r="S7" i="4"/>
  <c r="L8" i="4"/>
  <c r="O8" i="4"/>
  <c r="P8" i="4"/>
  <c r="Q8" i="4"/>
  <c r="R8" i="4"/>
  <c r="S8" i="4"/>
  <c r="L9" i="4"/>
  <c r="O9" i="4"/>
  <c r="P9" i="4"/>
  <c r="Q9" i="4"/>
  <c r="R9" i="4"/>
  <c r="S9" i="4"/>
  <c r="L10" i="4"/>
  <c r="O10" i="4"/>
  <c r="P10" i="4"/>
  <c r="Q10" i="4"/>
  <c r="R10" i="4"/>
  <c r="S10" i="4"/>
  <c r="L11" i="4"/>
  <c r="O11" i="4"/>
  <c r="P11" i="4"/>
  <c r="Q11" i="4"/>
  <c r="R11" i="4"/>
  <c r="S11" i="4"/>
  <c r="L12" i="4"/>
  <c r="O12" i="4"/>
  <c r="P12" i="4"/>
  <c r="Q12" i="4"/>
  <c r="R12" i="4"/>
  <c r="S12" i="4"/>
  <c r="L13" i="4"/>
  <c r="O13" i="4"/>
  <c r="P13" i="4"/>
  <c r="Q13" i="4"/>
  <c r="R13" i="4"/>
  <c r="S13" i="4"/>
  <c r="O14" i="4"/>
  <c r="P14" i="4"/>
  <c r="Q14" i="4"/>
  <c r="R14" i="4"/>
  <c r="S14" i="4"/>
  <c r="L15" i="4"/>
  <c r="O15" i="4"/>
  <c r="P15" i="4"/>
  <c r="Q15" i="4"/>
  <c r="R15" i="4"/>
  <c r="S15" i="4"/>
  <c r="O16" i="4"/>
  <c r="P16" i="4"/>
  <c r="Q16" i="4"/>
  <c r="R16" i="4"/>
  <c r="S16" i="4"/>
  <c r="O17" i="4"/>
  <c r="P17" i="4"/>
  <c r="Q17" i="4"/>
  <c r="R17" i="4"/>
  <c r="S17" i="4"/>
  <c r="O18" i="4"/>
  <c r="P18" i="4"/>
  <c r="Q18" i="4"/>
  <c r="R18" i="4"/>
  <c r="S18" i="4"/>
  <c r="O19" i="4"/>
  <c r="P19" i="4"/>
  <c r="Q19" i="4"/>
  <c r="R19" i="4"/>
  <c r="S19" i="4"/>
  <c r="O20" i="4"/>
  <c r="P20" i="4"/>
  <c r="Q20" i="4"/>
  <c r="R20" i="4"/>
  <c r="S20" i="4"/>
  <c r="O21" i="4"/>
  <c r="P21" i="4"/>
  <c r="Q21" i="4"/>
  <c r="R21" i="4"/>
  <c r="S21" i="4"/>
  <c r="O22" i="4"/>
  <c r="P22" i="4"/>
  <c r="Q22" i="4"/>
  <c r="R22" i="4"/>
  <c r="S22" i="4"/>
  <c r="O23" i="4"/>
  <c r="P23" i="4"/>
  <c r="Q23" i="4"/>
  <c r="R23" i="4"/>
  <c r="S23" i="4"/>
  <c r="L24" i="4"/>
  <c r="O24" i="4"/>
  <c r="P24" i="4"/>
  <c r="Q24" i="4"/>
  <c r="R24" i="4"/>
  <c r="S24" i="4"/>
  <c r="O25" i="4"/>
  <c r="P25" i="4"/>
  <c r="Q25" i="4"/>
  <c r="R25" i="4"/>
  <c r="S25" i="4"/>
  <c r="O26" i="4"/>
  <c r="P26" i="4"/>
  <c r="Q26" i="4"/>
  <c r="R26" i="4"/>
  <c r="S26" i="4"/>
  <c r="O27" i="4"/>
  <c r="P27" i="4"/>
  <c r="Q27" i="4"/>
  <c r="R27" i="4"/>
  <c r="S27" i="4"/>
  <c r="O28" i="4"/>
  <c r="P28" i="4"/>
  <c r="Q28" i="4"/>
  <c r="R28" i="4"/>
  <c r="S28" i="4"/>
  <c r="O29" i="4"/>
  <c r="P29" i="4"/>
  <c r="Q29" i="4"/>
  <c r="R29" i="4"/>
  <c r="S29" i="4"/>
  <c r="O30" i="4"/>
  <c r="P30" i="4"/>
  <c r="Q30" i="4"/>
  <c r="R30" i="4"/>
  <c r="S30" i="4"/>
  <c r="O31" i="4"/>
  <c r="P31" i="4"/>
  <c r="Q31" i="4"/>
  <c r="R31" i="4"/>
  <c r="S31" i="4"/>
  <c r="O32" i="4"/>
  <c r="P32" i="4"/>
  <c r="Q32" i="4"/>
  <c r="R32" i="4"/>
  <c r="S32" i="4"/>
  <c r="O33" i="4"/>
  <c r="P33" i="4"/>
  <c r="Q33" i="4"/>
  <c r="R33" i="4"/>
  <c r="S33" i="4"/>
  <c r="O34" i="4"/>
  <c r="P34" i="4"/>
  <c r="Q34" i="4"/>
  <c r="R34" i="4"/>
  <c r="S34" i="4"/>
  <c r="T35" i="4"/>
  <c r="T34" i="4"/>
  <c r="T33" i="4"/>
  <c r="T32" i="4"/>
  <c r="T31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M4" i="4"/>
  <c r="M5" i="4"/>
  <c r="M6" i="4"/>
  <c r="M7" i="4"/>
  <c r="M8" i="4"/>
  <c r="M9" i="4"/>
  <c r="M10" i="4"/>
  <c r="M11" i="4"/>
  <c r="M12" i="4"/>
  <c r="M13" i="4"/>
  <c r="M15" i="4"/>
  <c r="M24" i="4"/>
  <c r="B4" i="4"/>
  <c r="F11" i="4"/>
  <c r="H6" i="4"/>
  <c r="J6" i="4"/>
  <c r="H7" i="4"/>
  <c r="J7" i="4"/>
  <c r="H9" i="4"/>
  <c r="J9" i="4"/>
  <c r="H8" i="4"/>
  <c r="J8" i="4"/>
  <c r="H10" i="4"/>
  <c r="J10" i="4"/>
  <c r="H11" i="4"/>
  <c r="J11" i="4"/>
  <c r="H5" i="4"/>
  <c r="J5" i="4"/>
  <c r="H12" i="4"/>
  <c r="J12" i="4"/>
  <c r="H15" i="4"/>
  <c r="J15" i="4"/>
  <c r="H13" i="4"/>
  <c r="J13" i="4"/>
  <c r="H24" i="4"/>
  <c r="J24" i="4"/>
  <c r="F24" i="4"/>
  <c r="L22" i="4"/>
  <c r="H22" i="4"/>
  <c r="J22" i="4"/>
  <c r="L14" i="4"/>
  <c r="H14" i="4"/>
  <c r="J14" i="4"/>
  <c r="L21" i="4"/>
  <c r="H21" i="4"/>
  <c r="J21" i="4"/>
  <c r="F21" i="4"/>
  <c r="M21" i="4"/>
  <c r="L19" i="4"/>
  <c r="H19" i="4"/>
  <c r="J19" i="4"/>
  <c r="L18" i="4"/>
  <c r="H18" i="4"/>
  <c r="J18" i="4"/>
  <c r="L23" i="4"/>
  <c r="H23" i="4"/>
  <c r="J23" i="4"/>
  <c r="L20" i="4"/>
  <c r="H20" i="4"/>
  <c r="J20" i="4"/>
  <c r="L17" i="4"/>
  <c r="H17" i="4"/>
  <c r="J17" i="4"/>
  <c r="L16" i="4"/>
  <c r="H16" i="4"/>
  <c r="J16" i="4"/>
  <c r="L25" i="4"/>
  <c r="H25" i="4"/>
  <c r="J25" i="4"/>
  <c r="L26" i="4"/>
  <c r="H26" i="4"/>
  <c r="J26" i="4"/>
  <c r="L27" i="4"/>
  <c r="H27" i="4"/>
  <c r="J27" i="4"/>
  <c r="L28" i="4"/>
  <c r="H28" i="4"/>
  <c r="J28" i="4"/>
  <c r="L29" i="4"/>
  <c r="H29" i="4"/>
  <c r="J29" i="4"/>
  <c r="L30" i="4"/>
  <c r="H30" i="4"/>
  <c r="J30" i="4"/>
  <c r="L31" i="4"/>
  <c r="H31" i="4"/>
  <c r="J31" i="4"/>
  <c r="L32" i="4"/>
  <c r="H32" i="4"/>
  <c r="J32" i="4"/>
  <c r="L33" i="4"/>
  <c r="H33" i="4"/>
  <c r="J33" i="4"/>
  <c r="L34" i="4"/>
  <c r="H34" i="4"/>
  <c r="J34" i="4"/>
  <c r="L35" i="4"/>
  <c r="H35" i="4"/>
  <c r="J35" i="4"/>
  <c r="H4" i="4"/>
  <c r="J4" i="4"/>
  <c r="F27" i="4"/>
  <c r="F9" i="4"/>
  <c r="F26" i="4"/>
  <c r="F25" i="4"/>
  <c r="F35" i="4"/>
  <c r="F34" i="4"/>
  <c r="F4" i="4"/>
  <c r="F33" i="4"/>
  <c r="F18" i="4"/>
  <c r="F14" i="4"/>
  <c r="F23" i="4"/>
  <c r="F22" i="4"/>
  <c r="F5" i="4"/>
  <c r="F16" i="4"/>
  <c r="F32" i="4"/>
  <c r="F10" i="4"/>
  <c r="F31" i="4"/>
  <c r="F7" i="4"/>
  <c r="F12" i="4"/>
  <c r="F30" i="4"/>
  <c r="F29" i="4"/>
  <c r="F6" i="4"/>
  <c r="F28" i="4"/>
  <c r="F20" i="4"/>
  <c r="F17" i="4"/>
  <c r="F15" i="4"/>
  <c r="F13" i="4"/>
  <c r="F19" i="4"/>
  <c r="F8" i="4"/>
  <c r="M22" i="4"/>
  <c r="M32" i="4"/>
  <c r="M31" i="4"/>
  <c r="N4" i="4"/>
  <c r="M28" i="4"/>
  <c r="M26" i="4"/>
  <c r="M17" i="4"/>
  <c r="N8" i="4"/>
  <c r="N34" i="4"/>
  <c r="N5" i="4"/>
  <c r="N12" i="4"/>
  <c r="N22" i="4"/>
  <c r="N25" i="4"/>
  <c r="N29" i="4"/>
  <c r="N19" i="4"/>
  <c r="M34" i="4"/>
  <c r="N17" i="4"/>
  <c r="N30" i="4"/>
  <c r="M16" i="4"/>
  <c r="N15" i="4"/>
  <c r="N23" i="4"/>
  <c r="N11" i="4"/>
  <c r="N21" i="4"/>
  <c r="N31" i="4"/>
  <c r="N27" i="4"/>
  <c r="M18" i="4"/>
  <c r="N16" i="4"/>
  <c r="N35" i="4"/>
  <c r="N13" i="4"/>
  <c r="N7" i="4"/>
  <c r="N26" i="4"/>
  <c r="N14" i="4"/>
  <c r="N9" i="4"/>
  <c r="N24" i="4"/>
  <c r="N20" i="4"/>
  <c r="N18" i="4"/>
  <c r="N28" i="4"/>
  <c r="N10" i="4"/>
  <c r="N33" i="4"/>
  <c r="N6" i="4"/>
  <c r="N32" i="4"/>
  <c r="M30" i="4"/>
  <c r="M20" i="4"/>
  <c r="M25" i="4"/>
  <c r="M35" i="4"/>
  <c r="M27" i="4"/>
  <c r="M19" i="4"/>
  <c r="M29" i="4"/>
  <c r="M23" i="4"/>
  <c r="M33" i="4"/>
  <c r="M14" i="4"/>
  <c r="B6" i="4"/>
  <c r="B8" i="4"/>
  <c r="B14" i="4"/>
  <c r="B13" i="4"/>
  <c r="B19" i="4"/>
  <c r="B10" i="4"/>
  <c r="B7" i="4"/>
  <c r="B17" i="4"/>
  <c r="B23" i="4"/>
  <c r="B11" i="4"/>
  <c r="B16" i="4"/>
  <c r="B35" i="4"/>
  <c r="B27" i="4"/>
  <c r="B34" i="4"/>
  <c r="B26" i="4"/>
  <c r="B33" i="4"/>
  <c r="B25" i="4"/>
  <c r="B32" i="4"/>
  <c r="B31" i="4"/>
  <c r="B30" i="4"/>
  <c r="B29" i="4"/>
  <c r="B28" i="4"/>
  <c r="B5" i="4"/>
  <c r="B24" i="4"/>
  <c r="B9" i="4"/>
  <c r="B18" i="4"/>
  <c r="B15" i="4"/>
  <c r="B22" i="4"/>
  <c r="B20" i="4"/>
  <c r="B12" i="4"/>
  <c r="B21" i="4"/>
</calcChain>
</file>

<file path=xl/sharedStrings.xml><?xml version="1.0" encoding="utf-8"?>
<sst xmlns="http://schemas.openxmlformats.org/spreadsheetml/2006/main" count="133" uniqueCount="76">
  <si>
    <t>MERVELET MATTHIEU</t>
  </si>
  <si>
    <t>FRICKE ANDREAS</t>
  </si>
  <si>
    <t>KREBS ARNAUD</t>
  </si>
  <si>
    <t>LANES PHILIPPE</t>
  </si>
  <si>
    <t>DELARBRE SERGE</t>
  </si>
  <si>
    <t>RONDEL PIERRE</t>
  </si>
  <si>
    <t>MEYER SEBASTIEN</t>
  </si>
  <si>
    <t>MONET OLIVIER</t>
  </si>
  <si>
    <t>HOURS FREDERIC</t>
  </si>
  <si>
    <t>LOMBARDO LAURENT</t>
  </si>
  <si>
    <t>LEMONNIER THIERRY</t>
  </si>
  <si>
    <t>GALLINET ALAIN</t>
  </si>
  <si>
    <t>TIRAND YVES</t>
  </si>
  <si>
    <t>DEGUELLE JEAN BASTIEN</t>
  </si>
  <si>
    <t>PLATON THIERRY</t>
  </si>
  <si>
    <t>COHEN ALLAN</t>
  </si>
  <si>
    <t>MICHAL NICOLAS</t>
  </si>
  <si>
    <t>GRANDSEIGNE CEDRIC</t>
  </si>
  <si>
    <t>GIRAUD STEPHANE</t>
  </si>
  <si>
    <t>MARIN JOEL</t>
  </si>
  <si>
    <t>CDF 2012</t>
  </si>
  <si>
    <t>Nb Manches</t>
  </si>
  <si>
    <t>X</t>
  </si>
  <si>
    <t>Total Brut</t>
  </si>
  <si>
    <t>LANES SEBASTIEN</t>
  </si>
  <si>
    <t>CNS N°1</t>
  </si>
  <si>
    <t>1 2 3</t>
  </si>
  <si>
    <t>1 2 4</t>
  </si>
  <si>
    <t>1 3 4</t>
  </si>
  <si>
    <t>2 3 4</t>
  </si>
  <si>
    <t>Combinaisons</t>
  </si>
  <si>
    <t>Final</t>
  </si>
  <si>
    <t>Brut</t>
  </si>
  <si>
    <t xml:space="preserve"> / 1000</t>
  </si>
  <si>
    <t>FAI Quillan</t>
  </si>
  <si>
    <t>MERVELET Matthieu</t>
  </si>
  <si>
    <t>RONDEL Pierre</t>
  </si>
  <si>
    <t>NEWNHAM Martin</t>
  </si>
  <si>
    <t>BLUMER Reto</t>
  </si>
  <si>
    <t>LOMBARDO Laurent</t>
  </si>
  <si>
    <t>LANES Philippe</t>
  </si>
  <si>
    <t>GUNNING Peter</t>
  </si>
  <si>
    <t>THORNTON Simon</t>
  </si>
  <si>
    <t>HOURS Frédéric</t>
  </si>
  <si>
    <t>FOUCHER Jean-Luc</t>
  </si>
  <si>
    <t>KREBS Arnaud</t>
  </si>
  <si>
    <t>COHEN Allan</t>
  </si>
  <si>
    <t>DEGUELLE Jean-Bastien</t>
  </si>
  <si>
    <t>MORO Fernando</t>
  </si>
  <si>
    <t>KOPP Martin</t>
  </si>
  <si>
    <t>ALVAREZ Jose-Luis</t>
  </si>
  <si>
    <t>KREBS Michael</t>
  </si>
  <si>
    <t>DELARBRE Thomas</t>
  </si>
  <si>
    <t>FRICKE Andréas</t>
  </si>
  <si>
    <t>DIATTA Pierre</t>
  </si>
  <si>
    <t>DELARBRE Serge</t>
  </si>
  <si>
    <t>WALSH Michael William</t>
  </si>
  <si>
    <t>VINCENT Arnaud</t>
  </si>
  <si>
    <t>LANES Sebastien</t>
  </si>
  <si>
    <t>HOURS Frederic</t>
  </si>
  <si>
    <t>FRICKE Andreas</t>
  </si>
  <si>
    <t>MERVELET Mathieu</t>
  </si>
  <si>
    <t>LANES Sébastien</t>
  </si>
  <si>
    <t>LEGER Arnaud</t>
  </si>
  <si>
    <t>FAURE Thomas</t>
  </si>
  <si>
    <t>RICCOBONO Stéphane</t>
  </si>
  <si>
    <t>MONET Olivier</t>
  </si>
  <si>
    <t>GALLINET Alain</t>
  </si>
  <si>
    <t>MARIN Joel</t>
  </si>
  <si>
    <t>GIRAUD Stéphane</t>
  </si>
  <si>
    <t>PFEFFERKORN Sylvain</t>
  </si>
  <si>
    <t>PLATON Thierry</t>
  </si>
  <si>
    <t>POIGNARD Thirrey</t>
  </si>
  <si>
    <t>KUGLER Lucas</t>
  </si>
  <si>
    <t>CDF2013</t>
  </si>
  <si>
    <t>Caussol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</si>
</sst>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;#;\ 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indexed="64"/>
      </top>
      <bottom style="medium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164" fontId="1" fillId="0" borderId="5" xfId="0" applyNumberFormat="1" applyFont="1" applyFill="1" applyBorder="1" applyAlignment="1" applyProtection="1">
      <alignment horizontal="left"/>
      <protection hidden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0" borderId="8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64" fontId="1" fillId="0" borderId="12" xfId="0" applyNumberFormat="1" applyFont="1" applyFill="1" applyBorder="1" applyAlignment="1" applyProtection="1">
      <alignment horizontal="left"/>
      <protection hidden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10" xfId="0" applyNumberFormat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1" fontId="0" fillId="0" borderId="13" xfId="0" applyNumberFormat="1" applyBorder="1" applyAlignment="1">
      <alignment horizontal="center"/>
    </xf>
    <xf numFmtId="0" fontId="2" fillId="2" borderId="13" xfId="0" applyFont="1" applyFill="1" applyBorder="1" applyAlignment="1" applyProtection="1">
      <alignment horizontal="center"/>
      <protection hidden="1"/>
    </xf>
    <xf numFmtId="0" fontId="2" fillId="2" borderId="14" xfId="0" applyFont="1" applyFill="1" applyBorder="1" applyAlignment="1" applyProtection="1">
      <alignment horizontal="center"/>
      <protection hidden="1"/>
    </xf>
    <xf numFmtId="0" fontId="2" fillId="2" borderId="15" xfId="0" applyFont="1" applyFill="1" applyBorder="1" applyAlignment="1" applyProtection="1">
      <alignment horizontal="center"/>
      <protection hidden="1"/>
    </xf>
    <xf numFmtId="1" fontId="0" fillId="0" borderId="0" xfId="0" applyNumberFormat="1"/>
    <xf numFmtId="0" fontId="0" fillId="0" borderId="17" xfId="0" applyBorder="1" applyAlignment="1">
      <alignment horizontal="right"/>
    </xf>
    <xf numFmtId="1" fontId="0" fillId="0" borderId="18" xfId="0" applyNumberFormat="1" applyBorder="1"/>
    <xf numFmtId="1" fontId="0" fillId="0" borderId="19" xfId="0" applyNumberFormat="1" applyBorder="1"/>
    <xf numFmtId="1" fontId="0" fillId="0" borderId="19" xfId="0" applyNumberFormat="1" applyFill="1" applyBorder="1"/>
    <xf numFmtId="1" fontId="0" fillId="0" borderId="20" xfId="0" applyNumberFormat="1" applyBorder="1"/>
    <xf numFmtId="1" fontId="0" fillId="0" borderId="20" xfId="0" applyNumberFormat="1" applyFill="1" applyBorder="1"/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2" xfId="0" applyNumberFormat="1" applyFill="1" applyBorder="1"/>
    <xf numFmtId="1" fontId="0" fillId="0" borderId="10" xfId="0" applyNumberFormat="1" applyFill="1" applyBorder="1"/>
    <xf numFmtId="1" fontId="0" fillId="0" borderId="1" xfId="0" applyNumberFormat="1" applyFill="1" applyBorder="1"/>
    <xf numFmtId="1" fontId="0" fillId="0" borderId="18" xfId="0" applyNumberFormat="1" applyFill="1" applyBorder="1"/>
    <xf numFmtId="0" fontId="0" fillId="0" borderId="1" xfId="0" applyFill="1" applyBorder="1"/>
    <xf numFmtId="0" fontId="0" fillId="0" borderId="2" xfId="0" applyFill="1" applyBorder="1"/>
    <xf numFmtId="0" fontId="0" fillId="0" borderId="1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1" fontId="0" fillId="3" borderId="2" xfId="0" applyNumberFormat="1" applyFill="1" applyBorder="1"/>
    <xf numFmtId="0" fontId="0" fillId="3" borderId="9" xfId="0" applyFill="1" applyBorder="1"/>
    <xf numFmtId="1" fontId="0" fillId="3" borderId="10" xfId="0" applyNumberFormat="1" applyFill="1" applyBorder="1"/>
    <xf numFmtId="0" fontId="0" fillId="3" borderId="11" xfId="0" applyFill="1" applyBorder="1"/>
    <xf numFmtId="1" fontId="0" fillId="0" borderId="0" xfId="0" applyNumberFormat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13"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rgb="FF92D050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  <dxf>
      <fill>
        <patternFill>
          <bgColor indexed="53"/>
        </patternFill>
      </fill>
    </dxf>
    <dxf>
      <fill>
        <patternFill>
          <bgColor indexed="22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6"/>
  <sheetViews>
    <sheetView tabSelected="1" zoomScaleNormal="100" workbookViewId="0">
      <selection activeCell="V19" sqref="V19"/>
    </sheetView>
  </sheetViews>
  <sheetFormatPr baseColWidth="10" defaultRowHeight="15" x14ac:dyDescent="0.25"/>
  <cols>
    <col min="2" max="2" width="3" bestFit="1" customWidth="1"/>
    <col min="3" max="3" width="22.5703125" bestFit="1" customWidth="1"/>
    <col min="4" max="4" width="8.85546875" style="1" bestFit="1" customWidth="1"/>
    <col min="5" max="5" width="11.85546875" bestFit="1" customWidth="1"/>
    <col min="6" max="6" width="6" bestFit="1" customWidth="1"/>
    <col min="7" max="7" width="11.85546875" bestFit="1" customWidth="1"/>
    <col min="8" max="8" width="6" bestFit="1" customWidth="1"/>
    <col min="9" max="9" width="11.85546875" bestFit="1" customWidth="1"/>
    <col min="10" max="10" width="6" bestFit="1" customWidth="1"/>
    <col min="11" max="11" width="11.85546875" bestFit="1" customWidth="1"/>
    <col min="12" max="12" width="6" bestFit="1" customWidth="1"/>
    <col min="13" max="13" width="9.5703125" style="1" bestFit="1" customWidth="1"/>
    <col min="14" max="17" width="4.85546875" bestFit="1" customWidth="1"/>
    <col min="18" max="18" width="5.28515625" customWidth="1"/>
    <col min="19" max="19" width="6.7109375" bestFit="1" customWidth="1"/>
  </cols>
  <sheetData>
    <row r="1" spans="2:20" ht="15.75" thickBot="1" x14ac:dyDescent="0.3"/>
    <row r="2" spans="2:20" ht="15.75" thickBot="1" x14ac:dyDescent="0.3">
      <c r="D2" s="5" t="s">
        <v>20</v>
      </c>
      <c r="E2" s="50" t="s">
        <v>34</v>
      </c>
      <c r="F2" s="51"/>
      <c r="G2" s="50" t="s">
        <v>25</v>
      </c>
      <c r="H2" s="51"/>
      <c r="I2" s="50" t="s">
        <v>74</v>
      </c>
      <c r="J2" s="51"/>
      <c r="K2" s="50" t="s">
        <v>75</v>
      </c>
      <c r="L2" s="51"/>
      <c r="M2" s="5" t="s">
        <v>23</v>
      </c>
      <c r="N2" s="50" t="s">
        <v>30</v>
      </c>
      <c r="O2" s="52"/>
      <c r="P2" s="52"/>
      <c r="Q2" s="51"/>
      <c r="R2" s="50" t="s">
        <v>31</v>
      </c>
      <c r="S2" s="51"/>
    </row>
    <row r="3" spans="2:20" ht="15.75" thickBot="1" x14ac:dyDescent="0.3">
      <c r="D3" s="6"/>
      <c r="E3" s="41" t="s">
        <v>21</v>
      </c>
      <c r="F3" s="40">
        <v>7</v>
      </c>
      <c r="G3" s="41" t="s">
        <v>21</v>
      </c>
      <c r="H3" s="40">
        <v>12</v>
      </c>
      <c r="I3" s="41" t="s">
        <v>21</v>
      </c>
      <c r="J3" s="40">
        <v>17</v>
      </c>
      <c r="K3" s="41" t="s">
        <v>21</v>
      </c>
      <c r="L3" s="39">
        <v>0</v>
      </c>
      <c r="M3" s="25"/>
      <c r="N3" s="42" t="s">
        <v>26</v>
      </c>
      <c r="O3" s="43" t="s">
        <v>27</v>
      </c>
      <c r="P3" s="43" t="s">
        <v>28</v>
      </c>
      <c r="Q3" s="44" t="s">
        <v>29</v>
      </c>
      <c r="R3" s="43" t="s">
        <v>32</v>
      </c>
      <c r="S3" s="40" t="s">
        <v>33</v>
      </c>
    </row>
    <row r="4" spans="2:20" ht="15.75" thickBot="1" x14ac:dyDescent="0.3">
      <c r="B4" s="21">
        <f t="shared" ref="B4:B24" si="0">RANK(M4,$M$4:$M$35)</f>
        <v>1</v>
      </c>
      <c r="C4" s="2" t="s">
        <v>5</v>
      </c>
      <c r="D4" s="11" t="s">
        <v>22</v>
      </c>
      <c r="E4" s="15">
        <v>964.04891209876132</v>
      </c>
      <c r="F4" s="7">
        <f t="shared" ref="F4:F24" si="1">E4*$F$3</f>
        <v>6748.3423846913292</v>
      </c>
      <c r="G4" s="14">
        <v>957.02277821427595</v>
      </c>
      <c r="H4" s="7">
        <f t="shared" ref="H4:H24" si="2">G4*$H$3</f>
        <v>11484.273338571311</v>
      </c>
      <c r="I4" s="24">
        <v>1000</v>
      </c>
      <c r="J4" s="7">
        <f t="shared" ref="J4:J24" si="3">I4*$J$3</f>
        <v>17000</v>
      </c>
      <c r="K4" s="37"/>
      <c r="L4" s="7">
        <f t="shared" ref="L4:L13" si="4">K4*$L$3</f>
        <v>0</v>
      </c>
      <c r="M4" s="20">
        <f t="shared" ref="M4:M24" si="5">L4+J4+H4+F4</f>
        <v>35232.615723262643</v>
      </c>
      <c r="N4" s="35">
        <f t="shared" ref="N4:N24" si="6">(F4+H4+J4)/($F$3+$H$3+$J$3)</f>
        <v>978.68377009062897</v>
      </c>
      <c r="O4" s="36">
        <f t="shared" ref="O4:O24" si="7">(F4+H4+L4)/($F$3+$H$3+$L$3)</f>
        <v>959.61135385592843</v>
      </c>
      <c r="P4" s="26">
        <f t="shared" ref="P4:P24" si="8">(F4+J4+L4)/($F$3+$J$3+$L$3)</f>
        <v>989.51426602880531</v>
      </c>
      <c r="Q4" s="7">
        <f t="shared" ref="Q4:Q24" si="9">(H4+J4+L4)/($H$3+$J$3+$L$3)</f>
        <v>982.21632201970033</v>
      </c>
      <c r="R4" s="14">
        <f t="shared" ref="R4:R24" si="10">MAX(N4,O4,P4,Q4)</f>
        <v>989.51426602880531</v>
      </c>
      <c r="S4" s="7">
        <f t="shared" ref="S4:S24" si="11">1000*R4/$R$4</f>
        <v>1000</v>
      </c>
      <c r="T4" s="21">
        <f>RANK(S4,$S$4:$S$35)</f>
        <v>2</v>
      </c>
    </row>
    <row r="5" spans="2:20" ht="15.75" thickBot="1" x14ac:dyDescent="0.3">
      <c r="B5" s="22">
        <f t="shared" si="0"/>
        <v>2</v>
      </c>
      <c r="C5" s="3" t="s">
        <v>0</v>
      </c>
      <c r="D5" s="12" t="s">
        <v>22</v>
      </c>
      <c r="E5" s="15">
        <v>1000</v>
      </c>
      <c r="F5" s="8">
        <f t="shared" si="1"/>
        <v>7000</v>
      </c>
      <c r="G5" s="15">
        <v>942.79428429936081</v>
      </c>
      <c r="H5" s="8">
        <f t="shared" si="2"/>
        <v>11313.53141159233</v>
      </c>
      <c r="I5" s="15">
        <v>992.61695547866202</v>
      </c>
      <c r="J5" s="8">
        <f t="shared" si="3"/>
        <v>16874.488243137253</v>
      </c>
      <c r="K5" s="38"/>
      <c r="L5" s="8">
        <f t="shared" si="4"/>
        <v>0</v>
      </c>
      <c r="M5" s="31">
        <f t="shared" si="5"/>
        <v>35188.019654729585</v>
      </c>
      <c r="N5" s="33">
        <f t="shared" si="6"/>
        <v>977.44499040915514</v>
      </c>
      <c r="O5" s="28">
        <f t="shared" si="7"/>
        <v>963.87007429433322</v>
      </c>
      <c r="P5" s="27">
        <f t="shared" si="8"/>
        <v>994.77034346405219</v>
      </c>
      <c r="Q5" s="8">
        <f t="shared" si="9"/>
        <v>972.00067774929607</v>
      </c>
      <c r="R5" s="15">
        <f t="shared" si="10"/>
        <v>994.77034346405219</v>
      </c>
      <c r="S5" s="8">
        <f t="shared" si="11"/>
        <v>1005.3117752979358</v>
      </c>
      <c r="T5" s="21">
        <f t="shared" ref="T5:T35" si="12">RANK(S5,$S$4:$S$35)</f>
        <v>1</v>
      </c>
    </row>
    <row r="6" spans="2:20" ht="15.75" thickBot="1" x14ac:dyDescent="0.3">
      <c r="B6" s="22">
        <f t="shared" si="0"/>
        <v>3</v>
      </c>
      <c r="C6" s="3" t="s">
        <v>8</v>
      </c>
      <c r="D6" s="12" t="s">
        <v>22</v>
      </c>
      <c r="E6" s="15">
        <v>871.73657220371592</v>
      </c>
      <c r="F6" s="8">
        <f t="shared" si="1"/>
        <v>6102.1560054260117</v>
      </c>
      <c r="G6" s="15">
        <v>1000</v>
      </c>
      <c r="H6" s="8">
        <f t="shared" si="2"/>
        <v>12000</v>
      </c>
      <c r="I6" s="24">
        <v>980.03787397668918</v>
      </c>
      <c r="J6" s="8">
        <f t="shared" si="3"/>
        <v>16660.643857603714</v>
      </c>
      <c r="K6" s="38"/>
      <c r="L6" s="8">
        <f t="shared" si="4"/>
        <v>0</v>
      </c>
      <c r="M6" s="31">
        <f t="shared" si="5"/>
        <v>34762.799863029722</v>
      </c>
      <c r="N6" s="33">
        <f t="shared" si="6"/>
        <v>965.63332952860344</v>
      </c>
      <c r="O6" s="28">
        <f t="shared" si="7"/>
        <v>952.74505291715855</v>
      </c>
      <c r="P6" s="27">
        <f t="shared" si="8"/>
        <v>948.44999429290522</v>
      </c>
      <c r="Q6" s="8">
        <f t="shared" si="9"/>
        <v>988.29806405530053</v>
      </c>
      <c r="R6" s="15">
        <f t="shared" si="10"/>
        <v>988.29806405530053</v>
      </c>
      <c r="S6" s="8">
        <f t="shared" si="11"/>
        <v>998.77091011695495</v>
      </c>
      <c r="T6" s="21">
        <f t="shared" si="12"/>
        <v>3</v>
      </c>
    </row>
    <row r="7" spans="2:20" ht="15.75" thickBot="1" x14ac:dyDescent="0.3">
      <c r="B7" s="22">
        <f t="shared" si="0"/>
        <v>4</v>
      </c>
      <c r="C7" s="3" t="s">
        <v>3</v>
      </c>
      <c r="D7" s="12" t="s">
        <v>22</v>
      </c>
      <c r="E7" s="15">
        <v>887.79651914748615</v>
      </c>
      <c r="F7" s="8">
        <f t="shared" si="1"/>
        <v>6214.5756340324033</v>
      </c>
      <c r="G7" s="15">
        <v>910.51293533482112</v>
      </c>
      <c r="H7" s="8">
        <f t="shared" si="2"/>
        <v>10926.155224017853</v>
      </c>
      <c r="I7" s="24">
        <v>972.92822494520783</v>
      </c>
      <c r="J7" s="8">
        <f t="shared" si="3"/>
        <v>16539.779824068533</v>
      </c>
      <c r="K7" s="38"/>
      <c r="L7" s="8">
        <f t="shared" si="4"/>
        <v>0</v>
      </c>
      <c r="M7" s="31">
        <f t="shared" si="5"/>
        <v>33680.510682118787</v>
      </c>
      <c r="N7" s="33">
        <f t="shared" si="6"/>
        <v>935.56974116996651</v>
      </c>
      <c r="O7" s="28">
        <f t="shared" si="7"/>
        <v>902.14372937106623</v>
      </c>
      <c r="P7" s="27">
        <f t="shared" si="8"/>
        <v>948.09814408753903</v>
      </c>
      <c r="Q7" s="8">
        <f t="shared" si="9"/>
        <v>947.10120855470302</v>
      </c>
      <c r="R7" s="15">
        <f t="shared" si="10"/>
        <v>948.09814408753903</v>
      </c>
      <c r="S7" s="8">
        <f t="shared" si="11"/>
        <v>958.14499763860852</v>
      </c>
      <c r="T7" s="21">
        <f t="shared" si="12"/>
        <v>6</v>
      </c>
    </row>
    <row r="8" spans="2:20" ht="15.75" thickBot="1" x14ac:dyDescent="0.3">
      <c r="B8" s="22">
        <f t="shared" si="0"/>
        <v>5</v>
      </c>
      <c r="C8" s="3" t="s">
        <v>15</v>
      </c>
      <c r="D8" s="12" t="s">
        <v>22</v>
      </c>
      <c r="E8" s="15">
        <v>848.89351518585897</v>
      </c>
      <c r="F8" s="8">
        <f t="shared" si="1"/>
        <v>5942.2546063010132</v>
      </c>
      <c r="G8" s="15">
        <v>910.76496890787962</v>
      </c>
      <c r="H8" s="8">
        <f t="shared" si="2"/>
        <v>10929.179626894555</v>
      </c>
      <c r="I8" s="24">
        <v>978.49375625073048</v>
      </c>
      <c r="J8" s="8">
        <f t="shared" si="3"/>
        <v>16634.393856262417</v>
      </c>
      <c r="K8" s="38"/>
      <c r="L8" s="8">
        <f t="shared" si="4"/>
        <v>0</v>
      </c>
      <c r="M8" s="31">
        <f t="shared" si="5"/>
        <v>33505.828089457988</v>
      </c>
      <c r="N8" s="33">
        <f t="shared" si="6"/>
        <v>930.7174469293883</v>
      </c>
      <c r="O8" s="28">
        <f t="shared" si="7"/>
        <v>887.9702227997667</v>
      </c>
      <c r="P8" s="27">
        <f t="shared" si="8"/>
        <v>940.69368594014293</v>
      </c>
      <c r="Q8" s="8">
        <f t="shared" si="9"/>
        <v>950.46805114334381</v>
      </c>
      <c r="R8" s="15">
        <f t="shared" si="10"/>
        <v>950.46805114334381</v>
      </c>
      <c r="S8" s="8">
        <f t="shared" si="11"/>
        <v>960.54001824332988</v>
      </c>
      <c r="T8" s="21">
        <f t="shared" si="12"/>
        <v>5</v>
      </c>
    </row>
    <row r="9" spans="2:20" ht="15.75" thickBot="1" x14ac:dyDescent="0.3">
      <c r="B9" s="22">
        <f t="shared" si="0"/>
        <v>6</v>
      </c>
      <c r="C9" s="3" t="s">
        <v>1</v>
      </c>
      <c r="D9" s="12" t="s">
        <v>22</v>
      </c>
      <c r="E9" s="15">
        <v>810.99992209097866</v>
      </c>
      <c r="F9" s="8">
        <f t="shared" si="1"/>
        <v>5676.9994546368507</v>
      </c>
      <c r="G9" s="15">
        <v>883.63722470300559</v>
      </c>
      <c r="H9" s="8">
        <f t="shared" si="2"/>
        <v>10603.646696436066</v>
      </c>
      <c r="I9" s="24">
        <v>964.18229977310307</v>
      </c>
      <c r="J9" s="8">
        <f t="shared" si="3"/>
        <v>16391.099096142752</v>
      </c>
      <c r="K9" s="38"/>
      <c r="L9" s="8">
        <f t="shared" si="4"/>
        <v>0</v>
      </c>
      <c r="M9" s="31">
        <f t="shared" si="5"/>
        <v>32671.745247215669</v>
      </c>
      <c r="N9" s="33">
        <f t="shared" si="6"/>
        <v>907.54847908932413</v>
      </c>
      <c r="O9" s="28">
        <f t="shared" si="7"/>
        <v>856.87611321436407</v>
      </c>
      <c r="P9" s="27">
        <f t="shared" si="8"/>
        <v>919.50410628248346</v>
      </c>
      <c r="Q9" s="8">
        <f t="shared" si="9"/>
        <v>930.85330319237301</v>
      </c>
      <c r="R9" s="15">
        <f t="shared" si="10"/>
        <v>930.85330319237301</v>
      </c>
      <c r="S9" s="8">
        <f t="shared" si="11"/>
        <v>940.71741575606086</v>
      </c>
      <c r="T9" s="21">
        <f t="shared" si="12"/>
        <v>8</v>
      </c>
    </row>
    <row r="10" spans="2:20" ht="15.75" thickBot="1" x14ac:dyDescent="0.3">
      <c r="B10" s="22">
        <f t="shared" si="0"/>
        <v>7</v>
      </c>
      <c r="C10" s="3" t="s">
        <v>9</v>
      </c>
      <c r="D10" s="12" t="s">
        <v>22</v>
      </c>
      <c r="E10" s="15">
        <v>888.84358855639334</v>
      </c>
      <c r="F10" s="8">
        <f t="shared" si="1"/>
        <v>6221.9051198947536</v>
      </c>
      <c r="G10" s="15">
        <v>888.92167867501053</v>
      </c>
      <c r="H10" s="8">
        <f t="shared" si="2"/>
        <v>10667.060144100127</v>
      </c>
      <c r="I10" s="15">
        <v>901.53357920548183</v>
      </c>
      <c r="J10" s="8">
        <f t="shared" si="3"/>
        <v>15326.07084649319</v>
      </c>
      <c r="K10" s="38"/>
      <c r="L10" s="8">
        <f t="shared" si="4"/>
        <v>0</v>
      </c>
      <c r="M10" s="31">
        <f t="shared" si="5"/>
        <v>32215.036110488069</v>
      </c>
      <c r="N10" s="33">
        <f t="shared" si="6"/>
        <v>894.86211418022424</v>
      </c>
      <c r="O10" s="28">
        <f t="shared" si="7"/>
        <v>888.89290863130952</v>
      </c>
      <c r="P10" s="27">
        <f t="shared" si="8"/>
        <v>897.83233193283104</v>
      </c>
      <c r="Q10" s="8">
        <f t="shared" si="9"/>
        <v>896.31486174459712</v>
      </c>
      <c r="R10" s="15">
        <f t="shared" si="10"/>
        <v>897.83233193283104</v>
      </c>
      <c r="S10" s="8">
        <f t="shared" si="11"/>
        <v>907.34652622653016</v>
      </c>
      <c r="T10" s="21">
        <f t="shared" si="12"/>
        <v>9</v>
      </c>
    </row>
    <row r="11" spans="2:20" ht="15.75" thickBot="1" x14ac:dyDescent="0.3">
      <c r="B11" s="22">
        <f t="shared" si="0"/>
        <v>8</v>
      </c>
      <c r="C11" s="3" t="s">
        <v>24</v>
      </c>
      <c r="D11" s="12"/>
      <c r="E11" s="15"/>
      <c r="F11" s="8">
        <f t="shared" si="1"/>
        <v>0</v>
      </c>
      <c r="G11" s="15">
        <v>985.62910539014956</v>
      </c>
      <c r="H11" s="8">
        <f t="shared" si="2"/>
        <v>11827.549264681795</v>
      </c>
      <c r="I11" s="24">
        <v>944.18463756309256</v>
      </c>
      <c r="J11" s="8">
        <f t="shared" si="3"/>
        <v>16051.138838572573</v>
      </c>
      <c r="K11" s="38"/>
      <c r="L11" s="8">
        <f t="shared" si="4"/>
        <v>0</v>
      </c>
      <c r="M11" s="31">
        <f t="shared" si="5"/>
        <v>27878.688103254368</v>
      </c>
      <c r="N11" s="33">
        <f t="shared" si="6"/>
        <v>774.40800286817694</v>
      </c>
      <c r="O11" s="28">
        <f t="shared" si="7"/>
        <v>622.50259287798917</v>
      </c>
      <c r="P11" s="27">
        <f t="shared" si="8"/>
        <v>668.79745160719051</v>
      </c>
      <c r="Q11" s="8">
        <f t="shared" si="9"/>
        <v>961.33407252601273</v>
      </c>
      <c r="R11" s="15">
        <f t="shared" si="10"/>
        <v>961.33407252601273</v>
      </c>
      <c r="S11" s="8">
        <f t="shared" si="11"/>
        <v>971.52118522162652</v>
      </c>
      <c r="T11" s="21">
        <f t="shared" si="12"/>
        <v>4</v>
      </c>
    </row>
    <row r="12" spans="2:20" ht="15.75" thickBot="1" x14ac:dyDescent="0.3">
      <c r="B12" s="22">
        <f t="shared" si="0"/>
        <v>9</v>
      </c>
      <c r="C12" s="3" t="s">
        <v>2</v>
      </c>
      <c r="D12" s="12" t="s">
        <v>22</v>
      </c>
      <c r="E12" s="15">
        <v>849.43018676080328</v>
      </c>
      <c r="F12" s="8">
        <f t="shared" si="1"/>
        <v>5946.0113073256234</v>
      </c>
      <c r="G12" s="15"/>
      <c r="H12" s="8">
        <f t="shared" si="2"/>
        <v>0</v>
      </c>
      <c r="I12" s="24">
        <v>970.86744517962768</v>
      </c>
      <c r="J12" s="8">
        <f t="shared" si="3"/>
        <v>16504.74656805367</v>
      </c>
      <c r="K12" s="38"/>
      <c r="L12" s="8">
        <f t="shared" si="4"/>
        <v>0</v>
      </c>
      <c r="M12" s="31">
        <f t="shared" si="5"/>
        <v>22450.757875379291</v>
      </c>
      <c r="N12" s="33">
        <f t="shared" si="6"/>
        <v>623.63216320498032</v>
      </c>
      <c r="O12" s="28">
        <f t="shared" si="7"/>
        <v>312.94796354345385</v>
      </c>
      <c r="P12" s="27">
        <f t="shared" si="8"/>
        <v>935.44824480747047</v>
      </c>
      <c r="Q12" s="8">
        <f t="shared" si="9"/>
        <v>569.1291920018507</v>
      </c>
      <c r="R12" s="15">
        <f t="shared" si="10"/>
        <v>935.44824480747047</v>
      </c>
      <c r="S12" s="8">
        <f t="shared" si="11"/>
        <v>945.3610492769177</v>
      </c>
      <c r="T12" s="21">
        <f t="shared" si="12"/>
        <v>7</v>
      </c>
    </row>
    <row r="13" spans="2:20" ht="15.75" thickBot="1" x14ac:dyDescent="0.3">
      <c r="B13" s="22">
        <f t="shared" si="0"/>
        <v>10</v>
      </c>
      <c r="C13" s="3" t="s">
        <v>4</v>
      </c>
      <c r="D13" s="12" t="s">
        <v>22</v>
      </c>
      <c r="E13" s="15">
        <v>789.5160193834854</v>
      </c>
      <c r="F13" s="8">
        <f t="shared" si="1"/>
        <v>5526.6121356843978</v>
      </c>
      <c r="G13" s="15"/>
      <c r="H13" s="8">
        <f t="shared" si="2"/>
        <v>0</v>
      </c>
      <c r="I13" s="24">
        <v>901.11237524814112</v>
      </c>
      <c r="J13" s="8">
        <f t="shared" si="3"/>
        <v>15318.9103792184</v>
      </c>
      <c r="K13" s="38"/>
      <c r="L13" s="8">
        <f t="shared" si="4"/>
        <v>0</v>
      </c>
      <c r="M13" s="31">
        <f t="shared" si="5"/>
        <v>20845.522514902797</v>
      </c>
      <c r="N13" s="33">
        <f t="shared" si="6"/>
        <v>579.04229208063327</v>
      </c>
      <c r="O13" s="28">
        <f t="shared" si="7"/>
        <v>290.87432293075778</v>
      </c>
      <c r="P13" s="27">
        <f t="shared" si="8"/>
        <v>868.56343812094985</v>
      </c>
      <c r="Q13" s="8">
        <f t="shared" si="9"/>
        <v>528.23828893856546</v>
      </c>
      <c r="R13" s="15">
        <f t="shared" si="10"/>
        <v>868.56343812094985</v>
      </c>
      <c r="S13" s="8">
        <f t="shared" si="11"/>
        <v>877.7674743455043</v>
      </c>
      <c r="T13" s="21">
        <f t="shared" si="12"/>
        <v>10</v>
      </c>
    </row>
    <row r="14" spans="2:20" ht="15.75" thickBot="1" x14ac:dyDescent="0.3">
      <c r="B14" s="22">
        <f t="shared" si="0"/>
        <v>11</v>
      </c>
      <c r="C14" s="3" t="s">
        <v>7</v>
      </c>
      <c r="D14" s="12" t="s">
        <v>22</v>
      </c>
      <c r="E14" s="15"/>
      <c r="F14" s="8">
        <f t="shared" si="1"/>
        <v>0</v>
      </c>
      <c r="G14" s="15"/>
      <c r="H14" s="8">
        <f t="shared" si="2"/>
        <v>0</v>
      </c>
      <c r="I14" s="24">
        <v>926.04269776304216</v>
      </c>
      <c r="J14" s="8">
        <f t="shared" si="3"/>
        <v>15742.725861971716</v>
      </c>
      <c r="K14" s="33"/>
      <c r="L14" s="8">
        <f>K14*$H$3</f>
        <v>0</v>
      </c>
      <c r="M14" s="31">
        <f t="shared" si="5"/>
        <v>15742.725861971716</v>
      </c>
      <c r="N14" s="33">
        <f t="shared" si="6"/>
        <v>437.29794061032544</v>
      </c>
      <c r="O14" s="28">
        <f t="shared" si="7"/>
        <v>0</v>
      </c>
      <c r="P14" s="27">
        <f t="shared" si="8"/>
        <v>655.94691091548816</v>
      </c>
      <c r="Q14" s="8">
        <f t="shared" si="9"/>
        <v>542.85261593005919</v>
      </c>
      <c r="R14" s="15">
        <f t="shared" si="10"/>
        <v>655.94691091548816</v>
      </c>
      <c r="S14" s="8">
        <f t="shared" si="11"/>
        <v>662.89788175362514</v>
      </c>
      <c r="T14" s="21">
        <f t="shared" si="12"/>
        <v>11</v>
      </c>
    </row>
    <row r="15" spans="2:20" ht="15.75" thickBot="1" x14ac:dyDescent="0.3">
      <c r="B15" s="22">
        <f t="shared" si="0"/>
        <v>12</v>
      </c>
      <c r="C15" s="3" t="s">
        <v>11</v>
      </c>
      <c r="D15" s="12" t="s">
        <v>22</v>
      </c>
      <c r="E15" s="15"/>
      <c r="F15" s="8">
        <f t="shared" si="1"/>
        <v>0</v>
      </c>
      <c r="G15" s="15"/>
      <c r="H15" s="8">
        <f t="shared" si="2"/>
        <v>0</v>
      </c>
      <c r="I15" s="15">
        <v>913.34903154669541</v>
      </c>
      <c r="J15" s="8">
        <f t="shared" si="3"/>
        <v>15526.933536293822</v>
      </c>
      <c r="K15" s="38"/>
      <c r="L15" s="8">
        <f>K15*$L$3</f>
        <v>0</v>
      </c>
      <c r="M15" s="31">
        <f t="shared" si="5"/>
        <v>15526.933536293822</v>
      </c>
      <c r="N15" s="33">
        <f t="shared" si="6"/>
        <v>431.30370934149505</v>
      </c>
      <c r="O15" s="28">
        <f t="shared" si="7"/>
        <v>0</v>
      </c>
      <c r="P15" s="27">
        <f t="shared" si="8"/>
        <v>646.95556401224258</v>
      </c>
      <c r="Q15" s="8">
        <f t="shared" si="9"/>
        <v>535.41150125151114</v>
      </c>
      <c r="R15" s="15">
        <f t="shared" si="10"/>
        <v>646.95556401224258</v>
      </c>
      <c r="S15" s="8">
        <f t="shared" si="11"/>
        <v>653.81125489848102</v>
      </c>
      <c r="T15" s="21">
        <f t="shared" si="12"/>
        <v>12</v>
      </c>
    </row>
    <row r="16" spans="2:20" ht="15.75" thickBot="1" x14ac:dyDescent="0.3">
      <c r="B16" s="22">
        <f t="shared" si="0"/>
        <v>13</v>
      </c>
      <c r="C16" s="3" t="s">
        <v>19</v>
      </c>
      <c r="D16" s="12" t="s">
        <v>22</v>
      </c>
      <c r="E16" s="15"/>
      <c r="F16" s="8">
        <f t="shared" si="1"/>
        <v>0</v>
      </c>
      <c r="G16" s="15"/>
      <c r="H16" s="8">
        <f t="shared" si="2"/>
        <v>0</v>
      </c>
      <c r="I16" s="24">
        <v>909.86013742133434</v>
      </c>
      <c r="J16" s="8">
        <f t="shared" si="3"/>
        <v>15467.622336162683</v>
      </c>
      <c r="K16" s="15"/>
      <c r="L16" s="8">
        <f t="shared" ref="L16:L23" si="13">K16*$H$3</f>
        <v>0</v>
      </c>
      <c r="M16" s="31">
        <f t="shared" si="5"/>
        <v>15467.622336162683</v>
      </c>
      <c r="N16" s="33">
        <f t="shared" si="6"/>
        <v>429.65617600451901</v>
      </c>
      <c r="O16" s="28">
        <f t="shared" si="7"/>
        <v>0</v>
      </c>
      <c r="P16" s="27">
        <f t="shared" si="8"/>
        <v>644.48426400677852</v>
      </c>
      <c r="Q16" s="8">
        <f t="shared" si="9"/>
        <v>533.36628745388566</v>
      </c>
      <c r="R16" s="15">
        <f t="shared" si="10"/>
        <v>644.48426400677852</v>
      </c>
      <c r="S16" s="8">
        <f t="shared" si="11"/>
        <v>651.31376689825026</v>
      </c>
      <c r="T16" s="21">
        <f t="shared" si="12"/>
        <v>13</v>
      </c>
    </row>
    <row r="17" spans="2:20" ht="15.75" thickBot="1" x14ac:dyDescent="0.3">
      <c r="B17" s="22">
        <f t="shared" si="0"/>
        <v>14</v>
      </c>
      <c r="C17" s="3" t="s">
        <v>18</v>
      </c>
      <c r="D17" s="12" t="s">
        <v>22</v>
      </c>
      <c r="E17" s="15"/>
      <c r="F17" s="8">
        <f t="shared" si="1"/>
        <v>0</v>
      </c>
      <c r="G17" s="15"/>
      <c r="H17" s="8">
        <f t="shared" si="2"/>
        <v>0</v>
      </c>
      <c r="I17" s="24">
        <v>891.88077151293419</v>
      </c>
      <c r="J17" s="8">
        <f t="shared" si="3"/>
        <v>15161.97311571988</v>
      </c>
      <c r="K17" s="15"/>
      <c r="L17" s="8">
        <f t="shared" si="13"/>
        <v>0</v>
      </c>
      <c r="M17" s="31">
        <f t="shared" si="5"/>
        <v>15161.97311571988</v>
      </c>
      <c r="N17" s="33">
        <f t="shared" si="6"/>
        <v>421.16591988110781</v>
      </c>
      <c r="O17" s="28">
        <f t="shared" si="7"/>
        <v>0</v>
      </c>
      <c r="P17" s="27">
        <f t="shared" si="8"/>
        <v>631.74887982166172</v>
      </c>
      <c r="Q17" s="8">
        <f t="shared" si="9"/>
        <v>522.82665916275448</v>
      </c>
      <c r="R17" s="15">
        <f t="shared" si="10"/>
        <v>631.74887982166172</v>
      </c>
      <c r="S17" s="8">
        <f t="shared" si="11"/>
        <v>638.4434277608193</v>
      </c>
      <c r="T17" s="21">
        <f t="shared" si="12"/>
        <v>14</v>
      </c>
    </row>
    <row r="18" spans="2:20" ht="15.75" thickBot="1" x14ac:dyDescent="0.3">
      <c r="B18" s="22">
        <f t="shared" si="0"/>
        <v>15</v>
      </c>
      <c r="C18" s="3" t="s">
        <v>14</v>
      </c>
      <c r="D18" s="12" t="s">
        <v>22</v>
      </c>
      <c r="E18" s="15"/>
      <c r="F18" s="8">
        <f t="shared" si="1"/>
        <v>0</v>
      </c>
      <c r="G18" s="15"/>
      <c r="H18" s="8">
        <f t="shared" si="2"/>
        <v>0</v>
      </c>
      <c r="I18" s="24">
        <v>887.58539236968818</v>
      </c>
      <c r="J18" s="8">
        <f t="shared" si="3"/>
        <v>15088.9516702847</v>
      </c>
      <c r="K18" s="15"/>
      <c r="L18" s="8">
        <f t="shared" si="13"/>
        <v>0</v>
      </c>
      <c r="M18" s="31">
        <f t="shared" si="5"/>
        <v>15088.9516702847</v>
      </c>
      <c r="N18" s="33">
        <f t="shared" si="6"/>
        <v>419.13754639679723</v>
      </c>
      <c r="O18" s="28">
        <f t="shared" si="7"/>
        <v>0</v>
      </c>
      <c r="P18" s="27">
        <f t="shared" si="8"/>
        <v>628.70631959519585</v>
      </c>
      <c r="Q18" s="8">
        <f t="shared" si="9"/>
        <v>520.30867828567932</v>
      </c>
      <c r="R18" s="15">
        <f t="shared" si="10"/>
        <v>628.70631959519585</v>
      </c>
      <c r="S18" s="8">
        <f t="shared" si="11"/>
        <v>635.36862598087475</v>
      </c>
      <c r="T18" s="21">
        <f t="shared" si="12"/>
        <v>15</v>
      </c>
    </row>
    <row r="19" spans="2:20" ht="15.75" thickBot="1" x14ac:dyDescent="0.3">
      <c r="B19" s="22">
        <f t="shared" si="0"/>
        <v>16</v>
      </c>
      <c r="C19" s="3" t="s">
        <v>13</v>
      </c>
      <c r="D19" s="12" t="s">
        <v>22</v>
      </c>
      <c r="E19" s="15">
        <v>847.86658183223381</v>
      </c>
      <c r="F19" s="8">
        <f t="shared" si="1"/>
        <v>5935.0660728256371</v>
      </c>
      <c r="G19" s="15"/>
      <c r="H19" s="8">
        <f t="shared" si="2"/>
        <v>0</v>
      </c>
      <c r="I19" s="15"/>
      <c r="J19" s="8">
        <f t="shared" si="3"/>
        <v>0</v>
      </c>
      <c r="K19" s="15"/>
      <c r="L19" s="8">
        <f t="shared" si="13"/>
        <v>0</v>
      </c>
      <c r="M19" s="31">
        <f t="shared" si="5"/>
        <v>5935.0660728256371</v>
      </c>
      <c r="N19" s="33">
        <f t="shared" si="6"/>
        <v>164.8629464673788</v>
      </c>
      <c r="O19" s="28">
        <f t="shared" si="7"/>
        <v>312.37189856977039</v>
      </c>
      <c r="P19" s="27">
        <f t="shared" si="8"/>
        <v>247.29441970106822</v>
      </c>
      <c r="Q19" s="8">
        <f t="shared" si="9"/>
        <v>0</v>
      </c>
      <c r="R19" s="15">
        <f t="shared" si="10"/>
        <v>312.37189856977039</v>
      </c>
      <c r="S19" s="8">
        <f t="shared" si="11"/>
        <v>315.68205663512595</v>
      </c>
      <c r="T19" s="21">
        <f t="shared" si="12"/>
        <v>16</v>
      </c>
    </row>
    <row r="20" spans="2:20" ht="15.75" thickBot="1" x14ac:dyDescent="0.3">
      <c r="B20" s="22">
        <f t="shared" si="0"/>
        <v>17</v>
      </c>
      <c r="C20" s="3" t="s">
        <v>17</v>
      </c>
      <c r="D20" s="12" t="s">
        <v>22</v>
      </c>
      <c r="E20" s="15"/>
      <c r="F20" s="8">
        <f t="shared" si="1"/>
        <v>0</v>
      </c>
      <c r="G20" s="15"/>
      <c r="H20" s="8">
        <f t="shared" si="2"/>
        <v>0</v>
      </c>
      <c r="I20" s="15"/>
      <c r="J20" s="8">
        <f t="shared" si="3"/>
        <v>0</v>
      </c>
      <c r="K20" s="15"/>
      <c r="L20" s="8">
        <f t="shared" si="13"/>
        <v>0</v>
      </c>
      <c r="M20" s="31">
        <f t="shared" si="5"/>
        <v>0</v>
      </c>
      <c r="N20" s="33">
        <f t="shared" si="6"/>
        <v>0</v>
      </c>
      <c r="O20" s="28">
        <f t="shared" si="7"/>
        <v>0</v>
      </c>
      <c r="P20" s="27">
        <f t="shared" si="8"/>
        <v>0</v>
      </c>
      <c r="Q20" s="8">
        <f t="shared" si="9"/>
        <v>0</v>
      </c>
      <c r="R20" s="15">
        <f t="shared" si="10"/>
        <v>0</v>
      </c>
      <c r="S20" s="8">
        <f t="shared" si="11"/>
        <v>0</v>
      </c>
      <c r="T20" s="21">
        <f t="shared" si="12"/>
        <v>17</v>
      </c>
    </row>
    <row r="21" spans="2:20" ht="15.75" thickBot="1" x14ac:dyDescent="0.3">
      <c r="B21" s="22">
        <f t="shared" si="0"/>
        <v>17</v>
      </c>
      <c r="C21" s="3" t="s">
        <v>10</v>
      </c>
      <c r="D21" s="12" t="s">
        <v>22</v>
      </c>
      <c r="E21" s="15"/>
      <c r="F21" s="8">
        <f t="shared" si="1"/>
        <v>0</v>
      </c>
      <c r="G21" s="15"/>
      <c r="H21" s="8">
        <f t="shared" si="2"/>
        <v>0</v>
      </c>
      <c r="I21" s="49"/>
      <c r="J21" s="8">
        <f t="shared" si="3"/>
        <v>0</v>
      </c>
      <c r="K21" s="33"/>
      <c r="L21" s="8">
        <f t="shared" si="13"/>
        <v>0</v>
      </c>
      <c r="M21" s="31">
        <f t="shared" si="5"/>
        <v>0</v>
      </c>
      <c r="N21" s="33">
        <f t="shared" si="6"/>
        <v>0</v>
      </c>
      <c r="O21" s="28">
        <f t="shared" si="7"/>
        <v>0</v>
      </c>
      <c r="P21" s="27">
        <f t="shared" si="8"/>
        <v>0</v>
      </c>
      <c r="Q21" s="8">
        <f t="shared" si="9"/>
        <v>0</v>
      </c>
      <c r="R21" s="15">
        <f t="shared" si="10"/>
        <v>0</v>
      </c>
      <c r="S21" s="8">
        <f t="shared" si="11"/>
        <v>0</v>
      </c>
      <c r="T21" s="21">
        <f t="shared" si="12"/>
        <v>17</v>
      </c>
    </row>
    <row r="22" spans="2:20" ht="15.75" thickBot="1" x14ac:dyDescent="0.3">
      <c r="B22" s="22">
        <f t="shared" si="0"/>
        <v>17</v>
      </c>
      <c r="C22" s="3" t="s">
        <v>6</v>
      </c>
      <c r="D22" s="12" t="s">
        <v>22</v>
      </c>
      <c r="E22" s="15"/>
      <c r="F22" s="8">
        <f t="shared" si="1"/>
        <v>0</v>
      </c>
      <c r="G22" s="15"/>
      <c r="H22" s="8">
        <f t="shared" si="2"/>
        <v>0</v>
      </c>
      <c r="I22" s="49"/>
      <c r="J22" s="8">
        <f t="shared" si="3"/>
        <v>0</v>
      </c>
      <c r="K22" s="33"/>
      <c r="L22" s="8">
        <f t="shared" si="13"/>
        <v>0</v>
      </c>
      <c r="M22" s="31">
        <f t="shared" si="5"/>
        <v>0</v>
      </c>
      <c r="N22" s="33">
        <f t="shared" si="6"/>
        <v>0</v>
      </c>
      <c r="O22" s="28">
        <f t="shared" si="7"/>
        <v>0</v>
      </c>
      <c r="P22" s="27">
        <f t="shared" si="8"/>
        <v>0</v>
      </c>
      <c r="Q22" s="8">
        <f t="shared" si="9"/>
        <v>0</v>
      </c>
      <c r="R22" s="15">
        <f t="shared" si="10"/>
        <v>0</v>
      </c>
      <c r="S22" s="8">
        <f t="shared" si="11"/>
        <v>0</v>
      </c>
      <c r="T22" s="21">
        <f t="shared" si="12"/>
        <v>17</v>
      </c>
    </row>
    <row r="23" spans="2:20" ht="15.75" thickBot="1" x14ac:dyDescent="0.3">
      <c r="B23" s="22">
        <f t="shared" si="0"/>
        <v>17</v>
      </c>
      <c r="C23" s="3" t="s">
        <v>16</v>
      </c>
      <c r="D23" s="12" t="s">
        <v>22</v>
      </c>
      <c r="E23" s="15"/>
      <c r="F23" s="8">
        <f t="shared" si="1"/>
        <v>0</v>
      </c>
      <c r="G23" s="15"/>
      <c r="H23" s="8">
        <f t="shared" si="2"/>
        <v>0</v>
      </c>
      <c r="I23" s="49"/>
      <c r="J23" s="8">
        <f t="shared" si="3"/>
        <v>0</v>
      </c>
      <c r="K23" s="15"/>
      <c r="L23" s="8">
        <f t="shared" si="13"/>
        <v>0</v>
      </c>
      <c r="M23" s="31">
        <f t="shared" si="5"/>
        <v>0</v>
      </c>
      <c r="N23" s="33">
        <f t="shared" si="6"/>
        <v>0</v>
      </c>
      <c r="O23" s="28">
        <f t="shared" si="7"/>
        <v>0</v>
      </c>
      <c r="P23" s="27">
        <f t="shared" si="8"/>
        <v>0</v>
      </c>
      <c r="Q23" s="8">
        <f t="shared" si="9"/>
        <v>0</v>
      </c>
      <c r="R23" s="15">
        <f t="shared" si="10"/>
        <v>0</v>
      </c>
      <c r="S23" s="8">
        <f t="shared" si="11"/>
        <v>0</v>
      </c>
      <c r="T23" s="21">
        <f t="shared" si="12"/>
        <v>17</v>
      </c>
    </row>
    <row r="24" spans="2:20" ht="15.75" thickBot="1" x14ac:dyDescent="0.3">
      <c r="B24" s="22">
        <f t="shared" si="0"/>
        <v>17</v>
      </c>
      <c r="C24" s="3" t="s">
        <v>12</v>
      </c>
      <c r="D24" s="12" t="s">
        <v>22</v>
      </c>
      <c r="E24" s="15"/>
      <c r="F24" s="8">
        <f t="shared" si="1"/>
        <v>0</v>
      </c>
      <c r="G24" s="15"/>
      <c r="H24" s="8">
        <f t="shared" si="2"/>
        <v>0</v>
      </c>
      <c r="I24" s="15"/>
      <c r="J24" s="8">
        <f t="shared" si="3"/>
        <v>0</v>
      </c>
      <c r="K24" s="38"/>
      <c r="L24" s="8">
        <f>K24*$L$3</f>
        <v>0</v>
      </c>
      <c r="M24" s="31">
        <f t="shared" si="5"/>
        <v>0</v>
      </c>
      <c r="N24" s="33">
        <f t="shared" si="6"/>
        <v>0</v>
      </c>
      <c r="O24" s="28">
        <f t="shared" si="7"/>
        <v>0</v>
      </c>
      <c r="P24" s="27">
        <f t="shared" si="8"/>
        <v>0</v>
      </c>
      <c r="Q24" s="8">
        <f t="shared" si="9"/>
        <v>0</v>
      </c>
      <c r="R24" s="15">
        <f t="shared" si="10"/>
        <v>0</v>
      </c>
      <c r="S24" s="8">
        <f t="shared" si="11"/>
        <v>0</v>
      </c>
      <c r="T24" s="21">
        <f t="shared" si="12"/>
        <v>17</v>
      </c>
    </row>
    <row r="25" spans="2:20" ht="15.75" thickBot="1" x14ac:dyDescent="0.3">
      <c r="B25" s="22">
        <f t="shared" ref="B25:B35" si="14">RANK(M25,$M$4:$M$35)</f>
        <v>17</v>
      </c>
      <c r="D25" s="12"/>
      <c r="E25" s="15"/>
      <c r="F25" s="8">
        <f t="shared" ref="F25:F35" si="15">E25*$F$3</f>
        <v>0</v>
      </c>
      <c r="G25" s="15"/>
      <c r="H25" s="8">
        <f t="shared" ref="H25:H35" si="16">G25*$H$3</f>
        <v>0</v>
      </c>
      <c r="I25" s="24"/>
      <c r="J25" s="8">
        <f t="shared" ref="J25:J35" si="17">I25*$J$3</f>
        <v>0</v>
      </c>
      <c r="K25" s="15"/>
      <c r="L25" s="8">
        <f t="shared" ref="L25:L35" si="18">K25*$H$3</f>
        <v>0</v>
      </c>
      <c r="M25" s="31">
        <f t="shared" ref="M25:M35" si="19">L25+J25+H25+F25</f>
        <v>0</v>
      </c>
      <c r="N25" s="33">
        <f t="shared" ref="N25:N35" si="20">(F25+H25+J25)/($F$3+$H$3+$J$3)</f>
        <v>0</v>
      </c>
      <c r="O25" s="28">
        <f t="shared" ref="O25:O35" si="21">(F25+H25+L25)/($F$3+$H$3+$L$3)</f>
        <v>0</v>
      </c>
      <c r="P25" s="27">
        <f t="shared" ref="P25:P35" si="22">(F25+J25+L25)/($F$3+$J$3+$L$3)</f>
        <v>0</v>
      </c>
      <c r="Q25" s="8">
        <f t="shared" ref="Q25:Q35" si="23">(H25+J25+L25)/($H$3+$J$3+$L$3)</f>
        <v>0</v>
      </c>
      <c r="R25" s="15">
        <f t="shared" ref="R25:R35" si="24">MAX(N25,O25,P25,Q25)</f>
        <v>0</v>
      </c>
      <c r="S25" s="8">
        <f t="shared" ref="S25:S35" si="25">1000*R25/$R$4</f>
        <v>0</v>
      </c>
      <c r="T25" s="21">
        <f t="shared" si="12"/>
        <v>17</v>
      </c>
    </row>
    <row r="26" spans="2:20" ht="15.75" thickBot="1" x14ac:dyDescent="0.3">
      <c r="B26" s="22">
        <f t="shared" si="14"/>
        <v>17</v>
      </c>
      <c r="C26" s="4"/>
      <c r="D26" s="12"/>
      <c r="E26" s="15"/>
      <c r="F26" s="8">
        <f t="shared" si="15"/>
        <v>0</v>
      </c>
      <c r="G26" s="15"/>
      <c r="H26" s="8">
        <f t="shared" si="16"/>
        <v>0</v>
      </c>
      <c r="I26" s="24"/>
      <c r="J26" s="8">
        <f t="shared" si="17"/>
        <v>0</v>
      </c>
      <c r="K26" s="15"/>
      <c r="L26" s="8">
        <f t="shared" si="18"/>
        <v>0</v>
      </c>
      <c r="M26" s="31">
        <f t="shared" si="19"/>
        <v>0</v>
      </c>
      <c r="N26" s="33">
        <f t="shared" si="20"/>
        <v>0</v>
      </c>
      <c r="O26" s="28">
        <f t="shared" si="21"/>
        <v>0</v>
      </c>
      <c r="P26" s="27">
        <f t="shared" si="22"/>
        <v>0</v>
      </c>
      <c r="Q26" s="8">
        <f t="shared" si="23"/>
        <v>0</v>
      </c>
      <c r="R26" s="15">
        <f t="shared" si="24"/>
        <v>0</v>
      </c>
      <c r="S26" s="8">
        <f t="shared" si="25"/>
        <v>0</v>
      </c>
      <c r="T26" s="21">
        <f t="shared" si="12"/>
        <v>17</v>
      </c>
    </row>
    <row r="27" spans="2:20" ht="15.75" thickBot="1" x14ac:dyDescent="0.3">
      <c r="B27" s="22">
        <f t="shared" si="14"/>
        <v>17</v>
      </c>
      <c r="C27" s="4"/>
      <c r="D27" s="12"/>
      <c r="E27" s="15"/>
      <c r="F27" s="8">
        <f t="shared" si="15"/>
        <v>0</v>
      </c>
      <c r="G27" s="15"/>
      <c r="H27" s="8">
        <f t="shared" si="16"/>
        <v>0</v>
      </c>
      <c r="I27" s="15"/>
      <c r="J27" s="8">
        <f t="shared" si="17"/>
        <v>0</v>
      </c>
      <c r="K27" s="15"/>
      <c r="L27" s="8">
        <f t="shared" si="18"/>
        <v>0</v>
      </c>
      <c r="M27" s="31">
        <f t="shared" si="19"/>
        <v>0</v>
      </c>
      <c r="N27" s="33">
        <f t="shared" si="20"/>
        <v>0</v>
      </c>
      <c r="O27" s="28">
        <f t="shared" si="21"/>
        <v>0</v>
      </c>
      <c r="P27" s="27">
        <f t="shared" si="22"/>
        <v>0</v>
      </c>
      <c r="Q27" s="8">
        <f t="shared" si="23"/>
        <v>0</v>
      </c>
      <c r="R27" s="15">
        <f t="shared" si="24"/>
        <v>0</v>
      </c>
      <c r="S27" s="8">
        <f t="shared" si="25"/>
        <v>0</v>
      </c>
      <c r="T27" s="21">
        <f t="shared" si="12"/>
        <v>17</v>
      </c>
    </row>
    <row r="28" spans="2:20" ht="15.75" thickBot="1" x14ac:dyDescent="0.3">
      <c r="B28" s="22">
        <f t="shared" si="14"/>
        <v>17</v>
      </c>
      <c r="C28" s="4"/>
      <c r="D28" s="12"/>
      <c r="E28" s="15"/>
      <c r="F28" s="8">
        <f t="shared" si="15"/>
        <v>0</v>
      </c>
      <c r="G28" s="15"/>
      <c r="H28" s="8">
        <f t="shared" si="16"/>
        <v>0</v>
      </c>
      <c r="I28" s="15"/>
      <c r="J28" s="8">
        <f t="shared" si="17"/>
        <v>0</v>
      </c>
      <c r="K28" s="15"/>
      <c r="L28" s="8">
        <f t="shared" si="18"/>
        <v>0</v>
      </c>
      <c r="M28" s="31">
        <f t="shared" si="19"/>
        <v>0</v>
      </c>
      <c r="N28" s="33">
        <f t="shared" si="20"/>
        <v>0</v>
      </c>
      <c r="O28" s="28">
        <f t="shared" si="21"/>
        <v>0</v>
      </c>
      <c r="P28" s="27">
        <f t="shared" si="22"/>
        <v>0</v>
      </c>
      <c r="Q28" s="8">
        <f t="shared" si="23"/>
        <v>0</v>
      </c>
      <c r="R28" s="15">
        <f t="shared" si="24"/>
        <v>0</v>
      </c>
      <c r="S28" s="8">
        <f t="shared" si="25"/>
        <v>0</v>
      </c>
      <c r="T28" s="21">
        <f t="shared" si="12"/>
        <v>17</v>
      </c>
    </row>
    <row r="29" spans="2:20" ht="15.75" thickBot="1" x14ac:dyDescent="0.3">
      <c r="B29" s="22">
        <f t="shared" si="14"/>
        <v>17</v>
      </c>
      <c r="C29" s="4"/>
      <c r="D29" s="12"/>
      <c r="E29" s="15"/>
      <c r="F29" s="8">
        <f t="shared" si="15"/>
        <v>0</v>
      </c>
      <c r="G29" s="15"/>
      <c r="H29" s="8">
        <f t="shared" si="16"/>
        <v>0</v>
      </c>
      <c r="I29" s="15"/>
      <c r="J29" s="8">
        <f t="shared" si="17"/>
        <v>0</v>
      </c>
      <c r="K29" s="15"/>
      <c r="L29" s="8">
        <f t="shared" si="18"/>
        <v>0</v>
      </c>
      <c r="M29" s="31">
        <f t="shared" si="19"/>
        <v>0</v>
      </c>
      <c r="N29" s="33">
        <f t="shared" si="20"/>
        <v>0</v>
      </c>
      <c r="O29" s="28">
        <f t="shared" si="21"/>
        <v>0</v>
      </c>
      <c r="P29" s="27">
        <f t="shared" si="22"/>
        <v>0</v>
      </c>
      <c r="Q29" s="8">
        <f t="shared" si="23"/>
        <v>0</v>
      </c>
      <c r="R29" s="15">
        <f t="shared" si="24"/>
        <v>0</v>
      </c>
      <c r="S29" s="8">
        <f t="shared" si="25"/>
        <v>0</v>
      </c>
      <c r="T29" s="21">
        <f t="shared" si="12"/>
        <v>17</v>
      </c>
    </row>
    <row r="30" spans="2:20" ht="15.75" thickBot="1" x14ac:dyDescent="0.3">
      <c r="B30" s="22">
        <f t="shared" si="14"/>
        <v>17</v>
      </c>
      <c r="C30" s="4"/>
      <c r="D30" s="12"/>
      <c r="E30" s="15"/>
      <c r="F30" s="8">
        <f t="shared" si="15"/>
        <v>0</v>
      </c>
      <c r="G30" s="15"/>
      <c r="H30" s="8">
        <f t="shared" si="16"/>
        <v>0</v>
      </c>
      <c r="I30" s="15"/>
      <c r="J30" s="8">
        <f t="shared" si="17"/>
        <v>0</v>
      </c>
      <c r="K30" s="15"/>
      <c r="L30" s="8">
        <f t="shared" si="18"/>
        <v>0</v>
      </c>
      <c r="M30" s="31">
        <f t="shared" si="19"/>
        <v>0</v>
      </c>
      <c r="N30" s="33">
        <f t="shared" si="20"/>
        <v>0</v>
      </c>
      <c r="O30" s="28">
        <f t="shared" si="21"/>
        <v>0</v>
      </c>
      <c r="P30" s="27">
        <f t="shared" si="22"/>
        <v>0</v>
      </c>
      <c r="Q30" s="8">
        <f t="shared" si="23"/>
        <v>0</v>
      </c>
      <c r="R30" s="15">
        <f t="shared" si="24"/>
        <v>0</v>
      </c>
      <c r="S30" s="8">
        <f t="shared" si="25"/>
        <v>0</v>
      </c>
      <c r="T30" s="21">
        <f t="shared" si="12"/>
        <v>17</v>
      </c>
    </row>
    <row r="31" spans="2:20" ht="15.75" thickBot="1" x14ac:dyDescent="0.3">
      <c r="B31" s="22">
        <f t="shared" si="14"/>
        <v>17</v>
      </c>
      <c r="C31" s="4"/>
      <c r="D31" s="12"/>
      <c r="E31" s="15"/>
      <c r="F31" s="8">
        <f t="shared" si="15"/>
        <v>0</v>
      </c>
      <c r="G31" s="15"/>
      <c r="H31" s="8">
        <f t="shared" si="16"/>
        <v>0</v>
      </c>
      <c r="I31" s="15"/>
      <c r="J31" s="8">
        <f t="shared" si="17"/>
        <v>0</v>
      </c>
      <c r="K31" s="15"/>
      <c r="L31" s="8">
        <f t="shared" si="18"/>
        <v>0</v>
      </c>
      <c r="M31" s="31">
        <f t="shared" si="19"/>
        <v>0</v>
      </c>
      <c r="N31" s="33">
        <f t="shared" si="20"/>
        <v>0</v>
      </c>
      <c r="O31" s="28">
        <f t="shared" si="21"/>
        <v>0</v>
      </c>
      <c r="P31" s="27">
        <f t="shared" si="22"/>
        <v>0</v>
      </c>
      <c r="Q31" s="8">
        <f t="shared" si="23"/>
        <v>0</v>
      </c>
      <c r="R31" s="15">
        <f t="shared" si="24"/>
        <v>0</v>
      </c>
      <c r="S31" s="8">
        <f t="shared" si="25"/>
        <v>0</v>
      </c>
      <c r="T31" s="21">
        <f t="shared" si="12"/>
        <v>17</v>
      </c>
    </row>
    <row r="32" spans="2:20" ht="15.75" thickBot="1" x14ac:dyDescent="0.3">
      <c r="B32" s="22">
        <f t="shared" si="14"/>
        <v>17</v>
      </c>
      <c r="C32" s="4"/>
      <c r="D32" s="12"/>
      <c r="E32" s="15"/>
      <c r="F32" s="8">
        <f t="shared" si="15"/>
        <v>0</v>
      </c>
      <c r="G32" s="15"/>
      <c r="H32" s="8">
        <f t="shared" si="16"/>
        <v>0</v>
      </c>
      <c r="I32" s="15"/>
      <c r="J32" s="8">
        <f t="shared" si="17"/>
        <v>0</v>
      </c>
      <c r="K32" s="15"/>
      <c r="L32" s="8">
        <f t="shared" si="18"/>
        <v>0</v>
      </c>
      <c r="M32" s="31">
        <f t="shared" si="19"/>
        <v>0</v>
      </c>
      <c r="N32" s="33">
        <f t="shared" si="20"/>
        <v>0</v>
      </c>
      <c r="O32" s="28">
        <f t="shared" si="21"/>
        <v>0</v>
      </c>
      <c r="P32" s="27">
        <f t="shared" si="22"/>
        <v>0</v>
      </c>
      <c r="Q32" s="8">
        <f t="shared" si="23"/>
        <v>0</v>
      </c>
      <c r="R32" s="15">
        <f t="shared" si="24"/>
        <v>0</v>
      </c>
      <c r="S32" s="8">
        <f t="shared" si="25"/>
        <v>0</v>
      </c>
      <c r="T32" s="21">
        <f t="shared" si="12"/>
        <v>17</v>
      </c>
    </row>
    <row r="33" spans="2:20" ht="15.75" thickBot="1" x14ac:dyDescent="0.3">
      <c r="B33" s="22">
        <f t="shared" si="14"/>
        <v>17</v>
      </c>
      <c r="C33" s="4"/>
      <c r="D33" s="12"/>
      <c r="E33" s="15"/>
      <c r="F33" s="8">
        <f t="shared" si="15"/>
        <v>0</v>
      </c>
      <c r="G33" s="15"/>
      <c r="H33" s="8">
        <f t="shared" si="16"/>
        <v>0</v>
      </c>
      <c r="I33" s="15"/>
      <c r="J33" s="8">
        <f t="shared" si="17"/>
        <v>0</v>
      </c>
      <c r="K33" s="15"/>
      <c r="L33" s="8">
        <f t="shared" si="18"/>
        <v>0</v>
      </c>
      <c r="M33" s="31">
        <f t="shared" si="19"/>
        <v>0</v>
      </c>
      <c r="N33" s="33">
        <f t="shared" si="20"/>
        <v>0</v>
      </c>
      <c r="O33" s="28">
        <f t="shared" si="21"/>
        <v>0</v>
      </c>
      <c r="P33" s="27">
        <f t="shared" si="22"/>
        <v>0</v>
      </c>
      <c r="Q33" s="8">
        <f t="shared" si="23"/>
        <v>0</v>
      </c>
      <c r="R33" s="15">
        <f t="shared" si="24"/>
        <v>0</v>
      </c>
      <c r="S33" s="8">
        <f t="shared" si="25"/>
        <v>0</v>
      </c>
      <c r="T33" s="21">
        <f t="shared" si="12"/>
        <v>17</v>
      </c>
    </row>
    <row r="34" spans="2:20" ht="15.75" thickBot="1" x14ac:dyDescent="0.3">
      <c r="B34" s="22">
        <f t="shared" si="14"/>
        <v>17</v>
      </c>
      <c r="C34" s="4"/>
      <c r="D34" s="12"/>
      <c r="E34" s="15"/>
      <c r="F34" s="8">
        <f t="shared" si="15"/>
        <v>0</v>
      </c>
      <c r="G34" s="15"/>
      <c r="H34" s="8">
        <f t="shared" si="16"/>
        <v>0</v>
      </c>
      <c r="I34" s="15"/>
      <c r="J34" s="8">
        <f t="shared" si="17"/>
        <v>0</v>
      </c>
      <c r="K34" s="15"/>
      <c r="L34" s="8">
        <f t="shared" si="18"/>
        <v>0</v>
      </c>
      <c r="M34" s="31">
        <f t="shared" si="19"/>
        <v>0</v>
      </c>
      <c r="N34" s="33">
        <f t="shared" si="20"/>
        <v>0</v>
      </c>
      <c r="O34" s="28">
        <f t="shared" si="21"/>
        <v>0</v>
      </c>
      <c r="P34" s="27">
        <f t="shared" si="22"/>
        <v>0</v>
      </c>
      <c r="Q34" s="8">
        <f t="shared" si="23"/>
        <v>0</v>
      </c>
      <c r="R34" s="15">
        <f t="shared" si="24"/>
        <v>0</v>
      </c>
      <c r="S34" s="8">
        <f t="shared" si="25"/>
        <v>0</v>
      </c>
      <c r="T34" s="21">
        <f t="shared" si="12"/>
        <v>17</v>
      </c>
    </row>
    <row r="35" spans="2:20" ht="15.75" thickBot="1" x14ac:dyDescent="0.3">
      <c r="B35" s="23">
        <f t="shared" si="14"/>
        <v>17</v>
      </c>
      <c r="C35" s="10"/>
      <c r="D35" s="13"/>
      <c r="E35" s="16"/>
      <c r="F35" s="9">
        <f t="shared" si="15"/>
        <v>0</v>
      </c>
      <c r="G35" s="16"/>
      <c r="H35" s="9">
        <f t="shared" si="16"/>
        <v>0</v>
      </c>
      <c r="I35" s="16"/>
      <c r="J35" s="9">
        <f t="shared" si="17"/>
        <v>0</v>
      </c>
      <c r="K35" s="16"/>
      <c r="L35" s="9">
        <f t="shared" si="18"/>
        <v>0</v>
      </c>
      <c r="M35" s="32">
        <f t="shared" si="19"/>
        <v>0</v>
      </c>
      <c r="N35" s="34">
        <f t="shared" si="20"/>
        <v>0</v>
      </c>
      <c r="O35" s="30">
        <f t="shared" si="21"/>
        <v>0</v>
      </c>
      <c r="P35" s="29">
        <f t="shared" si="22"/>
        <v>0</v>
      </c>
      <c r="Q35" s="9">
        <f t="shared" si="23"/>
        <v>0</v>
      </c>
      <c r="R35" s="16">
        <f t="shared" si="24"/>
        <v>0</v>
      </c>
      <c r="S35" s="9">
        <f t="shared" si="25"/>
        <v>0</v>
      </c>
      <c r="T35" s="21">
        <f t="shared" si="12"/>
        <v>17</v>
      </c>
    </row>
    <row r="36" spans="2:20" x14ac:dyDescent="0.25">
      <c r="G36" s="24"/>
    </row>
  </sheetData>
  <sortState ref="B4:S24">
    <sortCondition ref="B4:B24"/>
  </sortState>
  <mergeCells count="6">
    <mergeCell ref="R2:S2"/>
    <mergeCell ref="N2:Q2"/>
    <mergeCell ref="E2:F2"/>
    <mergeCell ref="G2:H2"/>
    <mergeCell ref="I2:J2"/>
    <mergeCell ref="K2:L2"/>
  </mergeCells>
  <conditionalFormatting sqref="B4">
    <cfRule type="cellIs" dxfId="12" priority="14" stopIfTrue="1" operator="equal">
      <formula>1</formula>
    </cfRule>
    <cfRule type="cellIs" dxfId="11" priority="15" stopIfTrue="1" operator="equal">
      <formula>2</formula>
    </cfRule>
    <cfRule type="cellIs" dxfId="10" priority="16" stopIfTrue="1" operator="equal">
      <formula>3</formula>
    </cfRule>
  </conditionalFormatting>
  <conditionalFormatting sqref="B5:B35">
    <cfRule type="cellIs" dxfId="9" priority="11" stopIfTrue="1" operator="equal">
      <formula>1</formula>
    </cfRule>
    <cfRule type="cellIs" dxfId="8" priority="12" stopIfTrue="1" operator="equal">
      <formula>2</formula>
    </cfRule>
    <cfRule type="cellIs" dxfId="7" priority="13" stopIfTrue="1" operator="equal">
      <formula>3</formula>
    </cfRule>
  </conditionalFormatting>
  <conditionalFormatting sqref="N4:Q24">
    <cfRule type="cellIs" dxfId="6" priority="10" stopIfTrue="1" operator="equal">
      <formula>$R4</formula>
    </cfRule>
  </conditionalFormatting>
  <conditionalFormatting sqref="T4">
    <cfRule type="cellIs" dxfId="5" priority="7" stopIfTrue="1" operator="equal">
      <formula>1</formula>
    </cfRule>
    <cfRule type="cellIs" dxfId="4" priority="8" stopIfTrue="1" operator="equal">
      <formula>2</formula>
    </cfRule>
    <cfRule type="cellIs" dxfId="3" priority="9" stopIfTrue="1" operator="equal">
      <formula>3</formula>
    </cfRule>
  </conditionalFormatting>
  <conditionalFormatting sqref="T5:T35">
    <cfRule type="cellIs" dxfId="2" priority="1" stopIfTrue="1" operator="equal">
      <formula>1</formula>
    </cfRule>
    <cfRule type="cellIs" dxfId="1" priority="2" stopIfTrue="1" operator="equal">
      <formula>2</formula>
    </cfRule>
    <cfRule type="cellIs" dxfId="0" priority="3" stopIfTrue="1" operator="equal">
      <formula>3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1"/>
  <sheetViews>
    <sheetView workbookViewId="0">
      <selection activeCell="E21" sqref="E21"/>
    </sheetView>
  </sheetViews>
  <sheetFormatPr baseColWidth="10" defaultColWidth="9.140625" defaultRowHeight="15" x14ac:dyDescent="0.25"/>
  <cols>
    <col min="1" max="1" width="16" customWidth="1"/>
    <col min="2" max="2" width="12" bestFit="1" customWidth="1"/>
    <col min="3" max="3" width="22.42578125" bestFit="1" customWidth="1"/>
  </cols>
  <sheetData>
    <row r="1" spans="2:3" ht="15.75" thickBot="1" x14ac:dyDescent="0.3"/>
    <row r="2" spans="2:3" x14ac:dyDescent="0.25">
      <c r="B2" s="14">
        <v>1000</v>
      </c>
      <c r="C2" s="17" t="s">
        <v>0</v>
      </c>
    </row>
    <row r="3" spans="2:3" x14ac:dyDescent="0.25">
      <c r="B3" s="15">
        <v>971.59795534191608</v>
      </c>
      <c r="C3" s="18" t="s">
        <v>1</v>
      </c>
    </row>
    <row r="4" spans="2:3" x14ac:dyDescent="0.25">
      <c r="B4" s="15">
        <v>929.55446789106202</v>
      </c>
      <c r="C4" s="18" t="s">
        <v>2</v>
      </c>
    </row>
    <row r="5" spans="2:3" x14ac:dyDescent="0.25">
      <c r="B5" s="15">
        <v>925.65901986130973</v>
      </c>
      <c r="C5" s="18" t="s">
        <v>3</v>
      </c>
    </row>
    <row r="6" spans="2:3" x14ac:dyDescent="0.25">
      <c r="B6" s="15">
        <v>922.84860193525424</v>
      </c>
      <c r="C6" s="18" t="s">
        <v>4</v>
      </c>
    </row>
    <row r="7" spans="2:3" x14ac:dyDescent="0.25">
      <c r="B7" s="15">
        <v>917.16526296352538</v>
      </c>
      <c r="C7" s="18" t="s">
        <v>5</v>
      </c>
    </row>
    <row r="8" spans="2:3" x14ac:dyDescent="0.25">
      <c r="B8" s="15">
        <v>888.31288343439849</v>
      </c>
      <c r="C8" s="18" t="s">
        <v>6</v>
      </c>
    </row>
    <row r="9" spans="2:3" x14ac:dyDescent="0.25">
      <c r="B9" s="15">
        <v>887.50692083630724</v>
      </c>
      <c r="C9" s="18" t="s">
        <v>7</v>
      </c>
    </row>
    <row r="10" spans="2:3" x14ac:dyDescent="0.25">
      <c r="B10" s="15">
        <v>885.73952026074846</v>
      </c>
      <c r="C10" s="18" t="s">
        <v>8</v>
      </c>
    </row>
    <row r="11" spans="2:3" x14ac:dyDescent="0.25">
      <c r="B11" s="15">
        <v>885.66283280599441</v>
      </c>
      <c r="C11" s="18" t="s">
        <v>9</v>
      </c>
    </row>
    <row r="12" spans="2:3" x14ac:dyDescent="0.25">
      <c r="B12" s="15">
        <v>881.65420036745286</v>
      </c>
      <c r="C12" s="18" t="s">
        <v>10</v>
      </c>
    </row>
    <row r="13" spans="2:3" x14ac:dyDescent="0.25">
      <c r="B13" s="15">
        <v>878.46004503090023</v>
      </c>
      <c r="C13" s="18" t="s">
        <v>11</v>
      </c>
    </row>
    <row r="14" spans="2:3" x14ac:dyDescent="0.25">
      <c r="B14" s="15">
        <v>878.25685002393209</v>
      </c>
      <c r="C14" s="18" t="s">
        <v>12</v>
      </c>
    </row>
    <row r="15" spans="2:3" x14ac:dyDescent="0.25">
      <c r="B15" s="15">
        <v>873.64053109249915</v>
      </c>
      <c r="C15" s="18" t="s">
        <v>13</v>
      </c>
    </row>
    <row r="16" spans="2:3" x14ac:dyDescent="0.25">
      <c r="B16" s="15">
        <v>866.42950404200599</v>
      </c>
      <c r="C16" s="18" t="s">
        <v>14</v>
      </c>
    </row>
    <row r="17" spans="2:3" x14ac:dyDescent="0.25">
      <c r="B17" s="15">
        <v>832.85660961464214</v>
      </c>
      <c r="C17" s="18" t="s">
        <v>15</v>
      </c>
    </row>
    <row r="18" spans="2:3" x14ac:dyDescent="0.25">
      <c r="B18" s="15">
        <v>827.38988664314286</v>
      </c>
      <c r="C18" s="18" t="s">
        <v>16</v>
      </c>
    </row>
    <row r="19" spans="2:3" x14ac:dyDescent="0.25">
      <c r="B19" s="15">
        <v>821.59574641058271</v>
      </c>
      <c r="C19" s="18" t="s">
        <v>17</v>
      </c>
    </row>
    <row r="20" spans="2:3" x14ac:dyDescent="0.25">
      <c r="B20" s="15">
        <v>803.92481863692092</v>
      </c>
      <c r="C20" s="18" t="s">
        <v>18</v>
      </c>
    </row>
    <row r="21" spans="2:3" ht="15.75" thickBot="1" x14ac:dyDescent="0.3">
      <c r="B21" s="16">
        <v>795.22465906767275</v>
      </c>
      <c r="C21" s="19" t="s">
        <v>19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24"/>
  <sheetViews>
    <sheetView workbookViewId="0">
      <selection activeCell="D2" sqref="D2:E4"/>
    </sheetView>
  </sheetViews>
  <sheetFormatPr baseColWidth="10" defaultColWidth="9.140625" defaultRowHeight="15" x14ac:dyDescent="0.25"/>
  <cols>
    <col min="5" max="5" width="22.28515625" bestFit="1" customWidth="1"/>
  </cols>
  <sheetData>
    <row r="1" spans="4:5" ht="15.75" thickBot="1" x14ac:dyDescent="0.3"/>
    <row r="2" spans="4:5" x14ac:dyDescent="0.25">
      <c r="D2" s="14">
        <v>819.78059000828966</v>
      </c>
      <c r="E2" s="17" t="s">
        <v>50</v>
      </c>
    </row>
    <row r="3" spans="4:5" x14ac:dyDescent="0.25">
      <c r="D3" s="15">
        <v>919.43134165540175</v>
      </c>
      <c r="E3" s="18" t="s">
        <v>38</v>
      </c>
    </row>
    <row r="4" spans="4:5" x14ac:dyDescent="0.25">
      <c r="D4" s="15">
        <v>848.89351518585897</v>
      </c>
      <c r="E4" s="18" t="s">
        <v>46</v>
      </c>
    </row>
    <row r="5" spans="4:5" x14ac:dyDescent="0.25">
      <c r="D5" s="15">
        <v>847.86658183223381</v>
      </c>
      <c r="E5" s="18" t="s">
        <v>47</v>
      </c>
    </row>
    <row r="6" spans="4:5" x14ac:dyDescent="0.25">
      <c r="D6" s="15">
        <v>789.5160193834854</v>
      </c>
      <c r="E6" s="18" t="s">
        <v>55</v>
      </c>
    </row>
    <row r="7" spans="4:5" x14ac:dyDescent="0.25">
      <c r="D7" s="45">
        <v>811.70058886739594</v>
      </c>
      <c r="E7" s="46" t="s">
        <v>52</v>
      </c>
    </row>
    <row r="8" spans="4:5" x14ac:dyDescent="0.25">
      <c r="D8" s="45">
        <v>790.62207246898424</v>
      </c>
      <c r="E8" s="46" t="s">
        <v>54</v>
      </c>
    </row>
    <row r="9" spans="4:5" x14ac:dyDescent="0.25">
      <c r="D9" s="45">
        <v>857.30685663640293</v>
      </c>
      <c r="E9" s="46" t="s">
        <v>44</v>
      </c>
    </row>
    <row r="10" spans="4:5" x14ac:dyDescent="0.25">
      <c r="D10" s="15">
        <v>810.99992209097866</v>
      </c>
      <c r="E10" s="18" t="s">
        <v>53</v>
      </c>
    </row>
    <row r="11" spans="4:5" x14ac:dyDescent="0.25">
      <c r="D11" s="45">
        <v>884.38192957635829</v>
      </c>
      <c r="E11" s="46" t="s">
        <v>41</v>
      </c>
    </row>
    <row r="12" spans="4:5" x14ac:dyDescent="0.25">
      <c r="D12" s="15">
        <v>871.73657220371592</v>
      </c>
      <c r="E12" s="18" t="s">
        <v>43</v>
      </c>
    </row>
    <row r="13" spans="4:5" x14ac:dyDescent="0.25">
      <c r="D13" s="45">
        <v>830.16455517760812</v>
      </c>
      <c r="E13" s="46" t="s">
        <v>49</v>
      </c>
    </row>
    <row r="14" spans="4:5" x14ac:dyDescent="0.25">
      <c r="D14" s="15">
        <v>849.43018676080328</v>
      </c>
      <c r="E14" s="18" t="s">
        <v>45</v>
      </c>
    </row>
    <row r="15" spans="4:5" x14ac:dyDescent="0.25">
      <c r="D15" s="45">
        <v>819.74063694146344</v>
      </c>
      <c r="E15" s="46" t="s">
        <v>51</v>
      </c>
    </row>
    <row r="16" spans="4:5" x14ac:dyDescent="0.25">
      <c r="D16" s="15">
        <v>887.79651914748615</v>
      </c>
      <c r="E16" s="18" t="s">
        <v>40</v>
      </c>
    </row>
    <row r="17" spans="4:5" x14ac:dyDescent="0.25">
      <c r="D17" s="15">
        <v>888.84358855639334</v>
      </c>
      <c r="E17" s="18" t="s">
        <v>39</v>
      </c>
    </row>
    <row r="18" spans="4:5" x14ac:dyDescent="0.25">
      <c r="D18" s="15">
        <v>1000</v>
      </c>
      <c r="E18" s="18" t="s">
        <v>35</v>
      </c>
    </row>
    <row r="19" spans="4:5" x14ac:dyDescent="0.25">
      <c r="D19" s="45">
        <v>833.4459963889027</v>
      </c>
      <c r="E19" s="46" t="s">
        <v>48</v>
      </c>
    </row>
    <row r="20" spans="4:5" x14ac:dyDescent="0.25">
      <c r="D20" s="45">
        <v>931.19623554869327</v>
      </c>
      <c r="E20" s="46" t="s">
        <v>37</v>
      </c>
    </row>
    <row r="21" spans="4:5" x14ac:dyDescent="0.25">
      <c r="D21" s="15">
        <v>964.04891209876132</v>
      </c>
      <c r="E21" s="18" t="s">
        <v>36</v>
      </c>
    </row>
    <row r="22" spans="4:5" x14ac:dyDescent="0.25">
      <c r="D22" s="45">
        <v>878.67903333838899</v>
      </c>
      <c r="E22" s="46" t="s">
        <v>42</v>
      </c>
    </row>
    <row r="23" spans="4:5" x14ac:dyDescent="0.25">
      <c r="D23" s="45">
        <v>742.20408862445106</v>
      </c>
      <c r="E23" s="46" t="s">
        <v>57</v>
      </c>
    </row>
    <row r="24" spans="4:5" ht="15.75" thickBot="1" x14ac:dyDescent="0.3">
      <c r="D24" s="47">
        <v>757.27934622522787</v>
      </c>
      <c r="E24" s="48" t="s">
        <v>56</v>
      </c>
    </row>
  </sheetData>
  <sortState ref="D2:E24">
    <sortCondition ref="E2:E24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9"/>
  <sheetViews>
    <sheetView workbookViewId="0">
      <selection activeCell="D9" sqref="D9"/>
    </sheetView>
  </sheetViews>
  <sheetFormatPr baseColWidth="10" defaultRowHeight="15" x14ac:dyDescent="0.25"/>
  <cols>
    <col min="5" max="5" width="18.7109375" bestFit="1" customWidth="1"/>
  </cols>
  <sheetData>
    <row r="1" spans="4:5" ht="15.75" thickBot="1" x14ac:dyDescent="0.3"/>
    <row r="2" spans="4:5" x14ac:dyDescent="0.25">
      <c r="D2" s="14">
        <v>910.76496890787962</v>
      </c>
      <c r="E2" s="17" t="s">
        <v>46</v>
      </c>
    </row>
    <row r="3" spans="4:5" x14ac:dyDescent="0.25">
      <c r="D3" s="15">
        <v>883.63722470300559</v>
      </c>
      <c r="E3" s="18" t="s">
        <v>60</v>
      </c>
    </row>
    <row r="4" spans="4:5" x14ac:dyDescent="0.25">
      <c r="D4" s="15">
        <v>1000</v>
      </c>
      <c r="E4" s="18" t="s">
        <v>59</v>
      </c>
    </row>
    <row r="5" spans="4:5" x14ac:dyDescent="0.25">
      <c r="D5" s="15">
        <v>910.51293533482112</v>
      </c>
      <c r="E5" s="18" t="s">
        <v>40</v>
      </c>
    </row>
    <row r="6" spans="4:5" x14ac:dyDescent="0.25">
      <c r="D6" s="15">
        <v>985.62910539014956</v>
      </c>
      <c r="E6" s="18" t="s">
        <v>58</v>
      </c>
    </row>
    <row r="7" spans="4:5" x14ac:dyDescent="0.25">
      <c r="D7" s="15">
        <v>888.92167867501053</v>
      </c>
      <c r="E7" s="18" t="s">
        <v>39</v>
      </c>
    </row>
    <row r="8" spans="4:5" x14ac:dyDescent="0.25">
      <c r="D8" s="15">
        <v>942.79428429936081</v>
      </c>
      <c r="E8" s="18" t="s">
        <v>35</v>
      </c>
    </row>
    <row r="9" spans="4:5" ht="15.75" thickBot="1" x14ac:dyDescent="0.3">
      <c r="D9" s="16">
        <v>957.02277821427595</v>
      </c>
      <c r="E9" s="19" t="s">
        <v>36</v>
      </c>
    </row>
  </sheetData>
  <sortState ref="D2:E9">
    <sortCondition ref="E2:E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E26"/>
  <sheetViews>
    <sheetView workbookViewId="0">
      <selection activeCell="J14" sqref="J14"/>
    </sheetView>
  </sheetViews>
  <sheetFormatPr baseColWidth="10" defaultRowHeight="15" x14ac:dyDescent="0.25"/>
  <sheetData>
    <row r="4" spans="4:5" x14ac:dyDescent="0.25">
      <c r="D4" s="24">
        <v>1000</v>
      </c>
      <c r="E4" t="s">
        <v>36</v>
      </c>
    </row>
    <row r="5" spans="4:5" x14ac:dyDescent="0.25">
      <c r="D5" s="24">
        <v>992.61695547866202</v>
      </c>
      <c r="E5" t="s">
        <v>61</v>
      </c>
    </row>
    <row r="6" spans="4:5" x14ac:dyDescent="0.25">
      <c r="D6" s="24">
        <v>980.03787397668918</v>
      </c>
      <c r="E6" t="s">
        <v>43</v>
      </c>
    </row>
    <row r="7" spans="4:5" x14ac:dyDescent="0.25">
      <c r="D7" s="24">
        <v>978.49375625073048</v>
      </c>
      <c r="E7" t="s">
        <v>46</v>
      </c>
    </row>
    <row r="8" spans="4:5" x14ac:dyDescent="0.25">
      <c r="D8" s="24">
        <v>972.92822494520783</v>
      </c>
      <c r="E8" t="s">
        <v>40</v>
      </c>
    </row>
    <row r="9" spans="4:5" x14ac:dyDescent="0.25">
      <c r="D9" s="24">
        <v>970.86744517962768</v>
      </c>
      <c r="E9" t="s">
        <v>45</v>
      </c>
    </row>
    <row r="10" spans="4:5" x14ac:dyDescent="0.25">
      <c r="D10" s="24">
        <v>964.18229977310307</v>
      </c>
      <c r="E10" t="s">
        <v>53</v>
      </c>
    </row>
    <row r="11" spans="4:5" x14ac:dyDescent="0.25">
      <c r="D11" s="24">
        <v>953.04913760429804</v>
      </c>
      <c r="E11" t="s">
        <v>44</v>
      </c>
    </row>
    <row r="12" spans="4:5" x14ac:dyDescent="0.25">
      <c r="D12" s="24">
        <v>944.18463756309256</v>
      </c>
      <c r="E12" t="s">
        <v>62</v>
      </c>
    </row>
    <row r="13" spans="4:5" x14ac:dyDescent="0.25">
      <c r="D13" s="24">
        <v>935.0714572856125</v>
      </c>
      <c r="E13" t="s">
        <v>63</v>
      </c>
    </row>
    <row r="14" spans="4:5" x14ac:dyDescent="0.25">
      <c r="D14" s="24">
        <v>933.79917025900329</v>
      </c>
      <c r="E14" t="s">
        <v>64</v>
      </c>
    </row>
    <row r="15" spans="4:5" x14ac:dyDescent="0.25">
      <c r="D15" s="24">
        <v>926.82034373602141</v>
      </c>
      <c r="E15" t="s">
        <v>65</v>
      </c>
    </row>
    <row r="16" spans="4:5" x14ac:dyDescent="0.25">
      <c r="D16" s="24">
        <v>926.04269776304216</v>
      </c>
      <c r="E16" t="s">
        <v>66</v>
      </c>
    </row>
    <row r="17" spans="4:5" x14ac:dyDescent="0.25">
      <c r="D17" s="24">
        <v>913.34903154669541</v>
      </c>
      <c r="E17" t="s">
        <v>67</v>
      </c>
    </row>
    <row r="18" spans="4:5" x14ac:dyDescent="0.25">
      <c r="D18" s="24">
        <v>909.86013742133434</v>
      </c>
      <c r="E18" t="s">
        <v>68</v>
      </c>
    </row>
    <row r="19" spans="4:5" x14ac:dyDescent="0.25">
      <c r="D19" s="24">
        <v>901.53357920548183</v>
      </c>
      <c r="E19" t="s">
        <v>39</v>
      </c>
    </row>
    <row r="20" spans="4:5" x14ac:dyDescent="0.25">
      <c r="D20" s="24">
        <v>901.11237524814112</v>
      </c>
      <c r="E20" t="s">
        <v>55</v>
      </c>
    </row>
    <row r="21" spans="4:5" x14ac:dyDescent="0.25">
      <c r="D21" s="24">
        <v>891.88077151293419</v>
      </c>
      <c r="E21" t="s">
        <v>69</v>
      </c>
    </row>
    <row r="22" spans="4:5" x14ac:dyDescent="0.25">
      <c r="D22" s="24">
        <v>889.1442987735843</v>
      </c>
      <c r="E22" t="s">
        <v>70</v>
      </c>
    </row>
    <row r="23" spans="4:5" x14ac:dyDescent="0.25">
      <c r="D23" s="24">
        <v>887.58539236968818</v>
      </c>
      <c r="E23" t="s">
        <v>71</v>
      </c>
    </row>
    <row r="24" spans="4:5" x14ac:dyDescent="0.25">
      <c r="D24" s="24">
        <v>878.22545074374818</v>
      </c>
      <c r="E24" t="s">
        <v>57</v>
      </c>
    </row>
    <row r="25" spans="4:5" x14ac:dyDescent="0.25">
      <c r="D25" s="24">
        <v>868.58967331381677</v>
      </c>
      <c r="E25" t="s">
        <v>72</v>
      </c>
    </row>
    <row r="26" spans="4:5" x14ac:dyDescent="0.25">
      <c r="D26" s="24">
        <v>825.5419179317305</v>
      </c>
      <c r="E2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Selection</vt:lpstr>
      <vt:lpstr>CDF 2012</vt:lpstr>
      <vt:lpstr>FAI Laurac Quillan - Sel 1</vt:lpstr>
      <vt:lpstr>CNS N°1 Aspres</vt:lpstr>
      <vt:lpstr>CDF 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2013-09-19T07:40:44Z</dcterms:modified>
</cp:coreProperties>
</file>